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fileSharing readOnlyRecommended="1"/>
  <workbookPr defaultThemeVersion="124226"/>
  <bookViews>
    <workbookView xWindow="120" yWindow="15" windowWidth="14955" windowHeight="8895" activeTab="6"/>
  </bookViews>
  <sheets>
    <sheet name="表1收支预算总表" sheetId="1" r:id="rId1"/>
    <sheet name="表2收入预算表" sheetId="2" r:id="rId2"/>
    <sheet name="表3支出预算表" sheetId="3" r:id="rId3"/>
    <sheet name="表4基本支出预算表" sheetId="4" r:id="rId4"/>
    <sheet name="表5项目支出预算表" sheetId="5" r:id="rId5"/>
    <sheet name="表6政府采购预算表" sheetId="6" r:id="rId6"/>
    <sheet name="表7三公经费预算表" sheetId="7" r:id="rId7"/>
  </sheets>
  <calcPr calcId="145621"/>
</workbook>
</file>

<file path=xl/calcChain.xml><?xml version="1.0" encoding="utf-8"?>
<calcChain xmlns="http://schemas.openxmlformats.org/spreadsheetml/2006/main">
  <c r="D9" i="4"/>
  <c r="C6" i="1"/>
  <c r="C33"/>
  <c r="E9" i="4"/>
  <c r="F9"/>
  <c r="F8"/>
  <c r="F7"/>
  <c r="C9"/>
  <c r="C8"/>
  <c r="C7"/>
  <c r="F39"/>
  <c r="E39"/>
  <c r="D39"/>
  <c r="C47"/>
  <c r="C48"/>
  <c r="L46"/>
  <c r="C46"/>
  <c r="F42"/>
  <c r="F38"/>
  <c r="E38"/>
  <c r="C40"/>
  <c r="E41"/>
  <c r="D41"/>
  <c r="C41"/>
  <c r="C39"/>
  <c r="C9" i="2"/>
  <c r="D6" i="3"/>
  <c r="E6"/>
  <c r="C6"/>
  <c r="H7" i="7"/>
  <c r="F7"/>
  <c r="E7"/>
  <c r="C7"/>
  <c r="C6"/>
  <c r="H9"/>
  <c r="F9"/>
  <c r="E9"/>
  <c r="C9"/>
  <c r="C8"/>
  <c r="D5" i="6"/>
  <c r="D6"/>
  <c r="C19" i="5"/>
  <c r="D9"/>
  <c r="D19"/>
  <c r="P8"/>
  <c r="C9"/>
  <c r="E19"/>
  <c r="E9"/>
  <c r="F19"/>
  <c r="F9"/>
  <c r="C24"/>
  <c r="C25"/>
  <c r="P7"/>
  <c r="E40" i="4"/>
  <c r="F12"/>
  <c r="E12"/>
  <c r="D12"/>
  <c r="C12"/>
  <c r="E13"/>
  <c r="D13"/>
  <c r="C13"/>
  <c r="E14"/>
  <c r="D14"/>
  <c r="C14"/>
  <c r="E15"/>
  <c r="D15"/>
  <c r="C15"/>
  <c r="E16"/>
  <c r="D16"/>
  <c r="C16"/>
  <c r="E17"/>
  <c r="D17"/>
  <c r="C17"/>
  <c r="E18"/>
  <c r="D18"/>
  <c r="C18"/>
  <c r="E19"/>
  <c r="D19"/>
  <c r="C19"/>
  <c r="E20"/>
  <c r="D20"/>
  <c r="C20"/>
  <c r="E21"/>
  <c r="D21"/>
  <c r="C21"/>
  <c r="E22"/>
  <c r="D22"/>
  <c r="C22"/>
  <c r="E23"/>
  <c r="D23"/>
  <c r="C23"/>
  <c r="E24"/>
  <c r="D24"/>
  <c r="C24"/>
  <c r="E25"/>
  <c r="D25"/>
  <c r="C25"/>
  <c r="E26"/>
  <c r="D26"/>
  <c r="C26"/>
  <c r="E27"/>
  <c r="D27"/>
  <c r="C27"/>
  <c r="E28"/>
  <c r="D28"/>
  <c r="C28"/>
  <c r="E29"/>
  <c r="D29"/>
  <c r="C29"/>
  <c r="E30"/>
  <c r="D30"/>
  <c r="C30"/>
  <c r="F31"/>
  <c r="E31"/>
  <c r="D31"/>
  <c r="C31"/>
  <c r="E32"/>
  <c r="D32"/>
  <c r="E33"/>
  <c r="D33"/>
  <c r="C33"/>
  <c r="E34"/>
  <c r="D34"/>
  <c r="C34"/>
  <c r="E35"/>
  <c r="D35"/>
  <c r="C35"/>
  <c r="E36"/>
  <c r="D36"/>
  <c r="E37"/>
  <c r="D37"/>
  <c r="C37"/>
  <c r="E43"/>
  <c r="D43"/>
  <c r="C43"/>
  <c r="E44"/>
  <c r="D44"/>
  <c r="C44"/>
  <c r="E45"/>
  <c r="D45"/>
  <c r="C45"/>
  <c r="C32"/>
  <c r="C36"/>
  <c r="B7" i="3"/>
  <c r="B6"/>
  <c r="D8" i="2"/>
  <c r="C8"/>
  <c r="E8"/>
  <c r="L8"/>
  <c r="F8"/>
  <c r="E6" i="1"/>
  <c r="E33"/>
  <c r="E14"/>
  <c r="E22"/>
  <c r="E23"/>
  <c r="E24"/>
  <c r="E25"/>
  <c r="E15"/>
  <c r="E16"/>
  <c r="E7"/>
  <c r="E10"/>
  <c r="D8" i="4"/>
  <c r="D7"/>
  <c r="D38"/>
  <c r="E8"/>
  <c r="E7"/>
  <c r="L38"/>
  <c r="L7"/>
  <c r="E42"/>
  <c r="D42"/>
  <c r="C42"/>
  <c r="C38"/>
  <c r="C27" i="1"/>
</calcChain>
</file>

<file path=xl/sharedStrings.xml><?xml version="1.0" encoding="utf-8"?>
<sst xmlns="http://schemas.openxmlformats.org/spreadsheetml/2006/main" count="226" uniqueCount="191">
  <si>
    <t>表1</t>
    <phoneticPr fontId="2" type="noConversion"/>
  </si>
  <si>
    <t>收支预算总表</t>
    <phoneticPr fontId="2" type="noConversion"/>
  </si>
  <si>
    <t>单位：万元</t>
    <phoneticPr fontId="2" type="noConversion"/>
  </si>
  <si>
    <t>收      入</t>
  </si>
  <si>
    <t>支      出</t>
  </si>
  <si>
    <t>项目</t>
  </si>
  <si>
    <t>2015年预算数</t>
    <phoneticPr fontId="2" type="noConversion"/>
  </si>
  <si>
    <t>一、财政预算拨款</t>
    <phoneticPr fontId="2" type="noConversion"/>
  </si>
  <si>
    <t>一、一般公共服务</t>
    <phoneticPr fontId="2" type="noConversion"/>
  </si>
  <si>
    <t>二、事业收入</t>
    <phoneticPr fontId="2" type="noConversion"/>
  </si>
  <si>
    <t>三、事业单位经营收入</t>
    <phoneticPr fontId="2" type="noConversion"/>
  </si>
  <si>
    <t>四、其他收入</t>
    <phoneticPr fontId="2" type="noConversion"/>
  </si>
  <si>
    <t>二、社会保障和就业</t>
    <phoneticPr fontId="2" type="noConversion"/>
  </si>
  <si>
    <t xml:space="preserve">    财政对社会保险基金的补助</t>
    <phoneticPr fontId="2" type="noConversion"/>
  </si>
  <si>
    <t xml:space="preserve">       财政对其他社会保险基金的补助</t>
    <phoneticPr fontId="2" type="noConversion"/>
  </si>
  <si>
    <t>　　行政事业单位离退休</t>
    <phoneticPr fontId="2" type="noConversion"/>
  </si>
  <si>
    <t xml:space="preserve">       归口管理的行政单位离退休</t>
    <phoneticPr fontId="2" type="noConversion"/>
  </si>
  <si>
    <t>三、医疗卫生</t>
    <phoneticPr fontId="2" type="noConversion"/>
  </si>
  <si>
    <t xml:space="preserve">    医疗保障</t>
    <phoneticPr fontId="2" type="noConversion"/>
  </si>
  <si>
    <t xml:space="preserve">       行政单位医疗</t>
    <phoneticPr fontId="2" type="noConversion"/>
  </si>
  <si>
    <t>四、住房保障支出</t>
    <phoneticPr fontId="2" type="noConversion"/>
  </si>
  <si>
    <t xml:space="preserve">    住房改革支出</t>
    <phoneticPr fontId="2" type="noConversion"/>
  </si>
  <si>
    <t xml:space="preserve">       住房公积金</t>
    <phoneticPr fontId="2" type="noConversion"/>
  </si>
  <si>
    <t xml:space="preserve">       购房补贴</t>
    <phoneticPr fontId="2" type="noConversion"/>
  </si>
  <si>
    <t>本年收入合计</t>
  </si>
  <si>
    <t>本年支出合计</t>
  </si>
  <si>
    <t>上级专项补助</t>
    <phoneticPr fontId="2" type="noConversion"/>
  </si>
  <si>
    <t>对附属单位补助支出</t>
    <phoneticPr fontId="2" type="noConversion"/>
  </si>
  <si>
    <t>附属单位上缴收入</t>
    <phoneticPr fontId="2" type="noConversion"/>
  </si>
  <si>
    <t>上缴上级支出</t>
    <phoneticPr fontId="2" type="noConversion"/>
  </si>
  <si>
    <t>用事业基金弥补收支差额</t>
  </si>
  <si>
    <t>结转下年</t>
  </si>
  <si>
    <t>上年结余、结转</t>
    <phoneticPr fontId="2" type="noConversion"/>
  </si>
  <si>
    <t>收    入    总    计</t>
    <phoneticPr fontId="2" type="noConversion"/>
  </si>
  <si>
    <t>支    出    总    计</t>
    <phoneticPr fontId="2" type="noConversion"/>
  </si>
  <si>
    <t>表2</t>
    <phoneticPr fontId="2" type="noConversion"/>
  </si>
  <si>
    <t>收入预算表</t>
    <phoneticPr fontId="2" type="noConversion"/>
  </si>
  <si>
    <t>预算单位</t>
    <phoneticPr fontId="2" type="noConversion"/>
  </si>
  <si>
    <t>收入总计</t>
    <phoneticPr fontId="2" type="noConversion"/>
  </si>
  <si>
    <t>本年收入</t>
    <phoneticPr fontId="2" type="noConversion"/>
  </si>
  <si>
    <t>上级补助收入</t>
    <phoneticPr fontId="2" type="noConversion"/>
  </si>
  <si>
    <t>用事业基金弥补收支差额</t>
    <phoneticPr fontId="2" type="noConversion"/>
  </si>
  <si>
    <t>财政预算拨款</t>
    <phoneticPr fontId="2" type="noConversion"/>
  </si>
  <si>
    <t>事业   收入</t>
    <phoneticPr fontId="2" type="noConversion"/>
  </si>
  <si>
    <t>事业单位经营收入</t>
    <phoneticPr fontId="2" type="noConversion"/>
  </si>
  <si>
    <t>其他收入</t>
    <phoneticPr fontId="2" type="noConversion"/>
  </si>
  <si>
    <t>小计</t>
  </si>
  <si>
    <t>一般公共预算拨款</t>
    <phoneticPr fontId="2" type="noConversion"/>
  </si>
  <si>
    <t>政府性  基金预算拨款</t>
    <phoneticPr fontId="2" type="noConversion"/>
  </si>
  <si>
    <t>财政专户拨款</t>
    <phoneticPr fontId="2" type="noConversion"/>
  </si>
  <si>
    <t>小计</t>
    <phoneticPr fontId="2" type="noConversion"/>
  </si>
  <si>
    <t>一般性经费拨款</t>
    <phoneticPr fontId="2" type="noConversion"/>
  </si>
  <si>
    <t>财政专项资金拨款</t>
    <phoneticPr fontId="2" type="noConversion"/>
  </si>
  <si>
    <t>表3</t>
    <phoneticPr fontId="2" type="noConversion"/>
  </si>
  <si>
    <t>支出预算表</t>
    <phoneticPr fontId="2" type="noConversion"/>
  </si>
  <si>
    <t>单位：万元</t>
    <phoneticPr fontId="2" type="noConversion"/>
  </si>
  <si>
    <t>预算单位</t>
    <phoneticPr fontId="2" type="noConversion"/>
  </si>
  <si>
    <t>支出总计</t>
    <phoneticPr fontId="2" type="noConversion"/>
  </si>
  <si>
    <t>基本支出</t>
    <phoneticPr fontId="2" type="noConversion"/>
  </si>
  <si>
    <t>项目支出</t>
    <phoneticPr fontId="2" type="noConversion"/>
  </si>
  <si>
    <t>其中：</t>
    <phoneticPr fontId="2" type="noConversion"/>
  </si>
  <si>
    <t>2015年         政府采购项目</t>
    <phoneticPr fontId="2" type="noConversion"/>
  </si>
  <si>
    <t>待支付以前年度政府采购项目</t>
    <phoneticPr fontId="2" type="noConversion"/>
  </si>
  <si>
    <t>表4</t>
    <phoneticPr fontId="2" type="noConversion"/>
  </si>
  <si>
    <t>基本支出预算表</t>
    <phoneticPr fontId="2" type="noConversion"/>
  </si>
  <si>
    <t>单位：万元</t>
  </si>
  <si>
    <t>总计</t>
  </si>
  <si>
    <t>财政预算拨款</t>
    <phoneticPr fontId="2" type="noConversion"/>
  </si>
  <si>
    <t>事业收入</t>
    <phoneticPr fontId="2" type="noConversion"/>
  </si>
  <si>
    <t>事业单位经营收入</t>
    <phoneticPr fontId="2" type="noConversion"/>
  </si>
  <si>
    <t>其他收入</t>
    <phoneticPr fontId="2" type="noConversion"/>
  </si>
  <si>
    <t>上级补助收入</t>
    <phoneticPr fontId="2" type="noConversion"/>
  </si>
  <si>
    <t>附属单位上缴收入</t>
    <phoneticPr fontId="2" type="noConversion"/>
  </si>
  <si>
    <t>用事业基金弥补收支差额</t>
    <phoneticPr fontId="2" type="noConversion"/>
  </si>
  <si>
    <t>上年结余、结转</t>
    <phoneticPr fontId="2" type="noConversion"/>
  </si>
  <si>
    <t>一般公共预算拨款</t>
    <phoneticPr fontId="2" type="noConversion"/>
  </si>
  <si>
    <t>政府性基金预算拨款</t>
    <phoneticPr fontId="2" type="noConversion"/>
  </si>
  <si>
    <t>财政专户拨款</t>
    <phoneticPr fontId="2" type="noConversion"/>
  </si>
  <si>
    <t>小计</t>
    <phoneticPr fontId="2" type="noConversion"/>
  </si>
  <si>
    <t>一般性经费拨款</t>
    <phoneticPr fontId="2" type="noConversion"/>
  </si>
  <si>
    <t>财政专项资金拨款</t>
    <phoneticPr fontId="2" type="noConversion"/>
  </si>
  <si>
    <t xml:space="preserve">     工资福利支出</t>
    <phoneticPr fontId="2" type="noConversion"/>
  </si>
  <si>
    <t xml:space="preserve">        基本工资</t>
    <phoneticPr fontId="2" type="noConversion"/>
  </si>
  <si>
    <t xml:space="preserve">        社会保障缴费</t>
    <phoneticPr fontId="2" type="noConversion"/>
  </si>
  <si>
    <t xml:space="preserve">     商品和服务支出</t>
    <phoneticPr fontId="2" type="noConversion"/>
  </si>
  <si>
    <t xml:space="preserve">        办公费</t>
    <phoneticPr fontId="2" type="noConversion"/>
  </si>
  <si>
    <t xml:space="preserve">        印刷费</t>
    <phoneticPr fontId="2" type="noConversion"/>
  </si>
  <si>
    <t xml:space="preserve">     对个人和家庭的补助支出</t>
    <phoneticPr fontId="2" type="noConversion"/>
  </si>
  <si>
    <t>表5</t>
    <phoneticPr fontId="2" type="noConversion"/>
  </si>
  <si>
    <t>项目支出预算表</t>
    <phoneticPr fontId="2" type="noConversion"/>
  </si>
  <si>
    <t>财政预算拨款</t>
    <phoneticPr fontId="2" type="noConversion"/>
  </si>
  <si>
    <t>事业收入</t>
    <phoneticPr fontId="2" type="noConversion"/>
  </si>
  <si>
    <t>事业单位经营收入</t>
    <phoneticPr fontId="2" type="noConversion"/>
  </si>
  <si>
    <t>其他收入</t>
    <phoneticPr fontId="2" type="noConversion"/>
  </si>
  <si>
    <t>上级补助收入</t>
    <phoneticPr fontId="2" type="noConversion"/>
  </si>
  <si>
    <t>附属单位上缴收入</t>
    <phoneticPr fontId="2" type="noConversion"/>
  </si>
  <si>
    <t>用事业基金弥补收支差额</t>
    <phoneticPr fontId="2" type="noConversion"/>
  </si>
  <si>
    <t>上年结余、结转</t>
    <phoneticPr fontId="2" type="noConversion"/>
  </si>
  <si>
    <t>一般公共预算拨款</t>
    <phoneticPr fontId="2" type="noConversion"/>
  </si>
  <si>
    <t>政府性基金预算拨款</t>
    <phoneticPr fontId="2" type="noConversion"/>
  </si>
  <si>
    <t>财政专户拨款</t>
    <phoneticPr fontId="2" type="noConversion"/>
  </si>
  <si>
    <t>小计</t>
    <phoneticPr fontId="2" type="noConversion"/>
  </si>
  <si>
    <t>一般性经费拨款</t>
    <phoneticPr fontId="2" type="noConversion"/>
  </si>
  <si>
    <t>财政专项资金拨款</t>
    <phoneticPr fontId="2" type="noConversion"/>
  </si>
  <si>
    <t>表6</t>
    <phoneticPr fontId="2" type="noConversion"/>
  </si>
  <si>
    <t>2015年政府采购项目支出预算表</t>
    <phoneticPr fontId="2" type="noConversion"/>
  </si>
  <si>
    <t>单位</t>
    <phoneticPr fontId="2" type="noConversion"/>
  </si>
  <si>
    <t>编号</t>
    <phoneticPr fontId="2" type="noConversion"/>
  </si>
  <si>
    <t>采购品目</t>
    <phoneticPr fontId="2" type="noConversion"/>
  </si>
  <si>
    <t>金额</t>
    <phoneticPr fontId="2" type="noConversion"/>
  </si>
  <si>
    <t>A</t>
  </si>
  <si>
    <t>货物类</t>
  </si>
  <si>
    <t>A03</t>
  </si>
  <si>
    <t>一般设备</t>
  </si>
  <si>
    <t>A10</t>
  </si>
  <si>
    <t>专用设备</t>
  </si>
  <si>
    <t>C</t>
  </si>
  <si>
    <t>服务类</t>
  </si>
  <si>
    <t>表7</t>
    <phoneticPr fontId="2" type="noConversion"/>
  </si>
  <si>
    <t>“三公”经费预算财政拨款情况表</t>
    <phoneticPr fontId="2" type="noConversion"/>
  </si>
  <si>
    <t>年度</t>
    <phoneticPr fontId="2" type="noConversion"/>
  </si>
  <si>
    <t>“三公”经费财政拨款预算总额</t>
    <phoneticPr fontId="2" type="noConversion"/>
  </si>
  <si>
    <t>因公出国(境)费</t>
    <phoneticPr fontId="2" type="noConversion"/>
  </si>
  <si>
    <t>公务      接待费</t>
    <phoneticPr fontId="2" type="noConversion"/>
  </si>
  <si>
    <t>公务用车购置及                运行维护费</t>
    <phoneticPr fontId="2" type="noConversion"/>
  </si>
  <si>
    <t>小计</t>
    <phoneticPr fontId="2" type="noConversion"/>
  </si>
  <si>
    <t>公务用车  购置费</t>
    <phoneticPr fontId="2" type="noConversion"/>
  </si>
  <si>
    <t>公务用车运行维护费</t>
  </si>
  <si>
    <t>2014年</t>
  </si>
  <si>
    <t>2015年</t>
  </si>
  <si>
    <t>单位名称：深圳市妇女联合会</t>
    <phoneticPr fontId="2" type="noConversion"/>
  </si>
  <si>
    <t xml:space="preserve">    群众团体事务</t>
    <phoneticPr fontId="2" type="noConversion"/>
  </si>
  <si>
    <t xml:space="preserve">       行政运行</t>
    <phoneticPr fontId="2" type="noConversion"/>
  </si>
  <si>
    <t xml:space="preserve">       一般行政管理事务</t>
    <phoneticPr fontId="2" type="noConversion"/>
  </si>
  <si>
    <t xml:space="preserve">    进修及培训进修及培训</t>
    <phoneticPr fontId="2" type="noConversion"/>
  </si>
  <si>
    <t xml:space="preserve">       培训支出</t>
    <phoneticPr fontId="2" type="noConversion"/>
  </si>
  <si>
    <t>二、教育</t>
    <phoneticPr fontId="2" type="noConversion"/>
  </si>
  <si>
    <t xml:space="preserve">       其他群众团体事务</t>
    <phoneticPr fontId="2" type="noConversion"/>
  </si>
  <si>
    <t>项目</t>
    <phoneticPr fontId="2" type="noConversion"/>
  </si>
  <si>
    <t>市妇联</t>
    <phoneticPr fontId="2" type="noConversion"/>
  </si>
  <si>
    <t xml:space="preserve">  市妇联本级</t>
    <phoneticPr fontId="2" type="noConversion"/>
  </si>
  <si>
    <t xml:space="preserve">  市儿童福利会</t>
    <phoneticPr fontId="2" type="noConversion"/>
  </si>
  <si>
    <t>单位名称：深圳市妇女联合会</t>
    <phoneticPr fontId="2" type="noConversion"/>
  </si>
  <si>
    <t xml:space="preserve">        退休费</t>
    <phoneticPr fontId="2" type="noConversion"/>
  </si>
  <si>
    <t xml:space="preserve">        退休综合补助</t>
    <phoneticPr fontId="2" type="noConversion"/>
  </si>
  <si>
    <t xml:space="preserve">        奖励金</t>
    <phoneticPr fontId="2" type="noConversion"/>
  </si>
  <si>
    <t xml:space="preserve">        住房公积金</t>
    <phoneticPr fontId="2" type="noConversion"/>
  </si>
  <si>
    <t xml:space="preserve">        购房补贴</t>
    <phoneticPr fontId="2" type="noConversion"/>
  </si>
  <si>
    <t xml:space="preserve">        综合定额</t>
    <phoneticPr fontId="2" type="noConversion"/>
  </si>
  <si>
    <t xml:space="preserve">        水费</t>
    <phoneticPr fontId="2" type="noConversion"/>
  </si>
  <si>
    <t xml:space="preserve">        电费</t>
    <phoneticPr fontId="2" type="noConversion"/>
  </si>
  <si>
    <t xml:space="preserve">        邮电费</t>
    <phoneticPr fontId="2" type="noConversion"/>
  </si>
  <si>
    <t xml:space="preserve">        物业管理费</t>
    <phoneticPr fontId="2" type="noConversion"/>
  </si>
  <si>
    <t xml:space="preserve">        差旅费</t>
    <phoneticPr fontId="2" type="noConversion"/>
  </si>
  <si>
    <t xml:space="preserve">        维修（护）费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</si>
  <si>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</si>
  <si>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</si>
  <si>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</si>
  <si>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</si>
  <si>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</si>
  <si>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</si>
  <si>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</si>
  <si>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</si>
  <si>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其他交通费用</t>
    <phoneticPr fontId="2" type="noConversion"/>
  </si>
  <si>
    <t xml:space="preserve">        其他商品和服务支出</t>
    <phoneticPr fontId="2" type="noConversion"/>
  </si>
  <si>
    <t>支出项目类别</t>
    <phoneticPr fontId="2" type="noConversion"/>
  </si>
  <si>
    <t xml:space="preserve">  市儿童福利会</t>
    <phoneticPr fontId="2" type="noConversion"/>
  </si>
  <si>
    <t xml:space="preserve">        社会保障缴费</t>
    <phoneticPr fontId="2" type="noConversion"/>
  </si>
  <si>
    <t xml:space="preserve">        购房补贴</t>
    <phoneticPr fontId="2" type="noConversion"/>
  </si>
  <si>
    <t>市妇联</t>
    <phoneticPr fontId="2" type="noConversion"/>
  </si>
  <si>
    <t xml:space="preserve">  市妇联本级</t>
    <phoneticPr fontId="2" type="noConversion"/>
  </si>
  <si>
    <t xml:space="preserve">    妇儿工作</t>
    <phoneticPr fontId="2" type="noConversion"/>
  </si>
  <si>
    <t xml:space="preserve">       妇儿综合工作</t>
    <phoneticPr fontId="2" type="noConversion"/>
  </si>
  <si>
    <t xml:space="preserve">       妇儿培训及公益活动</t>
    <phoneticPr fontId="2" type="noConversion"/>
  </si>
  <si>
    <t xml:space="preserve">       组织联络业务</t>
    <phoneticPr fontId="2" type="noConversion"/>
  </si>
  <si>
    <t xml:space="preserve">       维权业务</t>
    <phoneticPr fontId="2" type="noConversion"/>
  </si>
  <si>
    <t xml:space="preserve">       宣传教育业务</t>
    <phoneticPr fontId="2" type="noConversion"/>
  </si>
  <si>
    <t xml:space="preserve">       市妇儿工委办业务</t>
    <phoneticPr fontId="2" type="noConversion"/>
  </si>
  <si>
    <t xml:space="preserve">       其他</t>
    <phoneticPr fontId="2" type="noConversion"/>
  </si>
  <si>
    <t xml:space="preserve">    综合管理</t>
    <phoneticPr fontId="2" type="noConversion"/>
  </si>
  <si>
    <t xml:space="preserve">       行政综合管理</t>
    <phoneticPr fontId="2" type="noConversion"/>
  </si>
  <si>
    <t xml:space="preserve">    严控类项目</t>
    <phoneticPr fontId="2" type="noConversion"/>
  </si>
  <si>
    <t xml:space="preserve">       公务接待</t>
    <phoneticPr fontId="2" type="noConversion"/>
  </si>
  <si>
    <t xml:space="preserve">       公务用车购置及运行</t>
    <phoneticPr fontId="2" type="noConversion"/>
  </si>
  <si>
    <t xml:space="preserve">   预算准备金</t>
    <phoneticPr fontId="2" type="noConversion"/>
  </si>
  <si>
    <t xml:space="preserve">       预算准备金</t>
    <phoneticPr fontId="2" type="noConversion"/>
  </si>
  <si>
    <t xml:space="preserve">   其他项目</t>
    <phoneticPr fontId="2" type="noConversion"/>
  </si>
  <si>
    <t xml:space="preserve">       其他项目</t>
    <phoneticPr fontId="2" type="noConversion"/>
  </si>
  <si>
    <t xml:space="preserve">   市妇联本级</t>
    <phoneticPr fontId="2" type="noConversion"/>
  </si>
  <si>
    <t>注：为进一步规范因公出国(境)经费管理，我市因公出国(境)经费完全按零基预算的原则根据市因公出国计划预审会议审定计划动态调配使用，因此各单位2015年因公出国(境)经费预算数为零，在实际执行中根据计划据实调配。</t>
    <phoneticPr fontId="2" type="noConversion"/>
  </si>
  <si>
    <t xml:space="preserve">   待支付以前年度采购项目</t>
    <phoneticPr fontId="2" type="noConversion"/>
  </si>
</sst>
</file>

<file path=xl/styles.xml><?xml version="1.0" encoding="utf-8"?>
<styleSheet xmlns="http://schemas.openxmlformats.org/spreadsheetml/2006/main">
  <numFmts count="6">
    <numFmt numFmtId="43" formatCode="_ * #,##0.00_ ;_ * \-#,##0.00_ ;_ * &quot;-&quot;??_ ;_ @_ "/>
    <numFmt numFmtId="176" formatCode="#,##0_);[Red]\(#,##0\)"/>
    <numFmt numFmtId="177" formatCode="00"/>
    <numFmt numFmtId="178" formatCode="#,##0.0_ "/>
    <numFmt numFmtId="179" formatCode="#,##0.00_);[Red]\(#,##0.00\)"/>
    <numFmt numFmtId="180" formatCode="0.00_ "/>
  </numFmts>
  <fonts count="11">
    <font>
      <sz val="12"/>
      <name val="宋体"/>
      <charset val="134"/>
    </font>
    <font>
      <sz val="12"/>
      <name val="宋体"/>
      <charset val="134"/>
    </font>
    <font>
      <sz val="9"/>
      <name val="宋体"/>
      <charset val="134"/>
    </font>
    <font>
      <b/>
      <sz val="16"/>
      <name val="宋体"/>
      <charset val="134"/>
    </font>
    <font>
      <sz val="10"/>
      <name val="宋体"/>
      <charset val="134"/>
    </font>
    <font>
      <u/>
      <sz val="10"/>
      <name val="宋体"/>
      <charset val="134"/>
    </font>
    <font>
      <sz val="10"/>
      <name val="黑体"/>
      <charset val="134"/>
    </font>
    <font>
      <u/>
      <sz val="9"/>
      <name val="宋体"/>
      <charset val="134"/>
    </font>
    <font>
      <sz val="10"/>
      <color indexed="64"/>
      <name val="宋体"/>
      <charset val="134"/>
    </font>
    <font>
      <b/>
      <sz val="10"/>
      <name val="宋体"/>
      <charset val="134"/>
    </font>
    <font>
      <sz val="10"/>
      <color indexed="8"/>
      <name val="宋体"/>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43" fontId="1" fillId="0" borderId="0" applyFont="0" applyFill="0" applyBorder="0" applyAlignment="0" applyProtection="0">
      <alignment vertical="center"/>
    </xf>
  </cellStyleXfs>
  <cellXfs count="107">
    <xf numFmtId="0" fontId="0" fillId="0" borderId="0" xfId="0">
      <alignment vertical="center"/>
    </xf>
    <xf numFmtId="0" fontId="1" fillId="0" borderId="0" xfId="1" applyAlignment="1">
      <alignment vertical="center"/>
    </xf>
    <xf numFmtId="0" fontId="1" fillId="0" borderId="0" xfId="1" applyFont="1" applyAlignment="1">
      <alignment vertical="center"/>
    </xf>
    <xf numFmtId="0" fontId="4" fillId="0" borderId="0" xfId="1" applyFont="1" applyBorder="1" applyAlignment="1">
      <alignment vertical="center"/>
    </xf>
    <xf numFmtId="0" fontId="4" fillId="0" borderId="0" xfId="1" applyFont="1" applyBorder="1" applyAlignment="1"/>
    <xf numFmtId="0" fontId="4" fillId="0" borderId="0" xfId="1" applyFont="1" applyBorder="1" applyAlignment="1">
      <alignment horizontal="center"/>
    </xf>
    <xf numFmtId="0" fontId="4" fillId="0" borderId="1" xfId="1" applyFont="1" applyBorder="1" applyAlignment="1">
      <alignment horizontal="center" vertical="center"/>
    </xf>
    <xf numFmtId="0" fontId="4" fillId="0" borderId="1" xfId="1" applyFont="1" applyBorder="1" applyAlignment="1">
      <alignment vertical="center"/>
    </xf>
    <xf numFmtId="176" fontId="4" fillId="0" borderId="1" xfId="1" applyNumberFormat="1" applyFont="1" applyBorder="1" applyAlignment="1">
      <alignment vertical="center" wrapText="1"/>
    </xf>
    <xf numFmtId="0" fontId="4" fillId="0" borderId="1" xfId="1" quotePrefix="1" applyFont="1" applyBorder="1" applyAlignment="1">
      <alignment vertical="center"/>
    </xf>
    <xf numFmtId="0" fontId="4" fillId="0" borderId="1" xfId="1" applyFont="1" applyBorder="1" applyAlignment="1">
      <alignment vertical="center" wrapText="1"/>
    </xf>
    <xf numFmtId="0" fontId="4" fillId="0" borderId="1" xfId="1" applyFont="1" applyFill="1" applyBorder="1" applyAlignment="1">
      <alignment vertical="center"/>
    </xf>
    <xf numFmtId="0" fontId="4" fillId="0" borderId="1" xfId="1" applyFont="1" applyBorder="1" applyAlignment="1">
      <alignment horizontal="left" vertical="center"/>
    </xf>
    <xf numFmtId="0" fontId="6" fillId="0" borderId="1" xfId="1" applyFont="1" applyBorder="1" applyAlignment="1">
      <alignment horizontal="center" vertical="center"/>
    </xf>
    <xf numFmtId="0" fontId="4" fillId="0" borderId="2" xfId="0" applyFont="1" applyBorder="1" applyAlignment="1">
      <alignment horizontal="center"/>
    </xf>
    <xf numFmtId="0" fontId="4" fillId="0" borderId="0" xfId="0" applyFont="1" applyBorder="1" applyAlignment="1">
      <alignment horizont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xf>
    <xf numFmtId="0" fontId="4" fillId="0" borderId="0" xfId="0" applyFont="1" applyBorder="1" applyAlignment="1"/>
    <xf numFmtId="0" fontId="4" fillId="0" borderId="0" xfId="0" applyFont="1" applyAlignment="1"/>
    <xf numFmtId="0" fontId="4" fillId="0" borderId="0" xfId="0" applyFont="1" applyFill="1" applyBorder="1" applyAlignment="1"/>
    <xf numFmtId="0" fontId="2" fillId="0" borderId="0" xfId="0" applyFont="1" applyFill="1" applyBorder="1" applyAlignment="1">
      <alignment vertical="center"/>
    </xf>
    <xf numFmtId="0" fontId="4" fillId="0" borderId="0" xfId="0" applyFont="1" applyFill="1" applyAlignment="1"/>
    <xf numFmtId="178" fontId="4" fillId="0" borderId="0" xfId="0" applyNumberFormat="1" applyFont="1" applyFill="1" applyAlignment="1" applyProtection="1"/>
    <xf numFmtId="178" fontId="4" fillId="0" borderId="0" xfId="0" applyNumberFormat="1" applyFont="1" applyFill="1" applyAlignment="1" applyProtection="1">
      <alignment horizontal="right" vertical="center"/>
    </xf>
    <xf numFmtId="49" fontId="4" fillId="0" borderId="1" xfId="0" applyNumberFormat="1" applyFont="1" applyFill="1" applyBorder="1" applyAlignment="1" applyProtection="1">
      <alignment horizontal="left" vertical="center" wrapText="1"/>
    </xf>
    <xf numFmtId="176" fontId="4" fillId="0" borderId="3" xfId="0" applyNumberFormat="1" applyFont="1" applyFill="1" applyBorder="1" applyAlignment="1" applyProtection="1">
      <alignment horizontal="right" vertical="center"/>
    </xf>
    <xf numFmtId="176" fontId="4" fillId="0" borderId="1" xfId="0" applyNumberFormat="1" applyFont="1" applyFill="1" applyBorder="1" applyAlignment="1">
      <alignment horizontal="right" vertical="center"/>
    </xf>
    <xf numFmtId="176" fontId="4" fillId="0" borderId="1" xfId="0" applyNumberFormat="1" applyFont="1" applyFill="1" applyBorder="1" applyAlignment="1" applyProtection="1">
      <alignment horizontal="right" vertical="center"/>
    </xf>
    <xf numFmtId="176" fontId="4" fillId="0" borderId="1" xfId="0" applyNumberFormat="1" applyFont="1" applyBorder="1">
      <alignment vertical="center"/>
    </xf>
    <xf numFmtId="49" fontId="8" fillId="0" borderId="1" xfId="0" applyNumberFormat="1" applyFont="1" applyBorder="1" applyAlignment="1">
      <alignment vertical="center"/>
    </xf>
    <xf numFmtId="0" fontId="4" fillId="0" borderId="1"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left" vertical="center" wrapText="1"/>
    </xf>
    <xf numFmtId="49" fontId="4" fillId="0" borderId="1" xfId="0" applyNumberFormat="1" applyFont="1" applyBorder="1" applyAlignment="1">
      <alignment vertical="center"/>
    </xf>
    <xf numFmtId="0" fontId="9" fillId="2" borderId="0" xfId="0" applyFont="1" applyFill="1" applyBorder="1" applyAlignment="1"/>
    <xf numFmtId="0" fontId="4" fillId="2" borderId="0" xfId="0" applyFont="1" applyFill="1" applyBorder="1" applyAlignment="1"/>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right" vertical="center" wrapText="1"/>
    </xf>
    <xf numFmtId="179" fontId="4" fillId="0" borderId="1" xfId="1" applyNumberFormat="1" applyFont="1" applyBorder="1" applyAlignment="1">
      <alignment vertical="center" wrapText="1"/>
    </xf>
    <xf numFmtId="43" fontId="4" fillId="0" borderId="1" xfId="2" applyFont="1" applyBorder="1" applyAlignment="1">
      <alignment vertical="center"/>
    </xf>
    <xf numFmtId="179" fontId="4" fillId="0" borderId="3" xfId="0" applyNumberFormat="1" applyFont="1" applyFill="1" applyBorder="1" applyAlignment="1" applyProtection="1">
      <alignment horizontal="right" vertical="center"/>
    </xf>
    <xf numFmtId="179" fontId="4" fillId="0" borderId="1" xfId="0" applyNumberFormat="1" applyFont="1" applyBorder="1">
      <alignment vertical="center"/>
    </xf>
    <xf numFmtId="179" fontId="4" fillId="0" borderId="1" xfId="0" applyNumberFormat="1" applyFont="1" applyFill="1" applyBorder="1" applyAlignment="1" applyProtection="1">
      <alignment horizontal="right" vertical="center"/>
    </xf>
    <xf numFmtId="180" fontId="4" fillId="0" borderId="1" xfId="0" applyNumberFormat="1" applyFont="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0" borderId="3" xfId="0" applyNumberFormat="1" applyFont="1" applyFill="1" applyBorder="1" applyAlignment="1" applyProtection="1">
      <alignment horizontal="right" vertical="center"/>
    </xf>
    <xf numFmtId="180" fontId="4" fillId="0" borderId="1" xfId="0" applyNumberFormat="1" applyFont="1" applyFill="1" applyBorder="1" applyAlignment="1">
      <alignment horizontal="right" vertical="center"/>
    </xf>
    <xf numFmtId="180" fontId="4" fillId="0" borderId="1" xfId="0" applyNumberFormat="1" applyFont="1" applyFill="1" applyBorder="1" applyAlignment="1" applyProtection="1">
      <alignment horizontal="right" vertical="center"/>
    </xf>
    <xf numFmtId="180" fontId="4" fillId="0" borderId="1" xfId="0" applyNumberFormat="1" applyFont="1" applyBorder="1">
      <alignment vertical="center"/>
    </xf>
    <xf numFmtId="180" fontId="0" fillId="0" borderId="1" xfId="0" applyNumberFormat="1" applyBorder="1">
      <alignment vertical="center"/>
    </xf>
    <xf numFmtId="180" fontId="4" fillId="0" borderId="1" xfId="0" applyNumberFormat="1" applyFont="1" applyBorder="1" applyAlignment="1">
      <alignment vertical="center"/>
    </xf>
    <xf numFmtId="43" fontId="4" fillId="0" borderId="1" xfId="2" applyFont="1" applyFill="1" applyBorder="1" applyAlignment="1" applyProtection="1">
      <alignment horizontal="right" vertical="center"/>
    </xf>
    <xf numFmtId="179" fontId="0" fillId="0" borderId="0" xfId="0" applyNumberFormat="1">
      <alignment vertical="center"/>
    </xf>
    <xf numFmtId="0" fontId="0" fillId="0" borderId="1" xfId="0" applyBorder="1">
      <alignment vertical="center"/>
    </xf>
    <xf numFmtId="0" fontId="4" fillId="0" borderId="1" xfId="1" quotePrefix="1" applyFont="1" applyBorder="1" applyAlignment="1">
      <alignment horizontal="center" vertical="center"/>
    </xf>
    <xf numFmtId="0" fontId="3" fillId="0" borderId="0" xfId="0" applyFont="1" applyFill="1" applyAlignment="1">
      <alignment horizontal="center"/>
    </xf>
    <xf numFmtId="0" fontId="4" fillId="0" borderId="1" xfId="1" quotePrefix="1" applyFont="1" applyBorder="1" applyAlignment="1">
      <alignment horizontal="center" vertical="center"/>
    </xf>
    <xf numFmtId="0" fontId="7" fillId="0" borderId="7" xfId="0" applyFont="1" applyBorder="1" applyAlignment="1">
      <alignment horizontal="left" vertical="center"/>
    </xf>
    <xf numFmtId="0" fontId="2" fillId="0" borderId="7" xfId="0" applyFont="1" applyBorder="1" applyAlignment="1">
      <alignment horizontal="left"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2" fillId="0" borderId="7"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7" fontId="3" fillId="0" borderId="0" xfId="0" applyNumberFormat="1" applyFont="1" applyFill="1" applyAlignment="1" applyProtection="1">
      <alignment horizontal="center" vertical="center"/>
    </xf>
    <xf numFmtId="178"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180" fontId="4" fillId="0" borderId="1" xfId="0" applyNumberFormat="1" applyFont="1" applyFill="1" applyBorder="1" applyAlignment="1" applyProtection="1">
      <alignment horizontal="center" vertical="center" wrapText="1"/>
    </xf>
    <xf numFmtId="180" fontId="4" fillId="0" borderId="4"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 xfId="0" applyNumberFormat="1" applyFont="1" applyFill="1" applyBorder="1" applyAlignment="1" applyProtection="1">
      <alignment horizontal="center" vertical="center"/>
    </xf>
    <xf numFmtId="180" fontId="4" fillId="0" borderId="1" xfId="0" applyNumberFormat="1" applyFont="1" applyBorder="1" applyAlignment="1">
      <alignment horizontal="center" vertical="center" wrapText="1"/>
    </xf>
    <xf numFmtId="180" fontId="4" fillId="0" borderId="4" xfId="0" applyNumberFormat="1" applyFont="1" applyFill="1" applyBorder="1" applyAlignment="1" applyProtection="1">
      <alignment horizontal="center" vertical="center" wrapText="1"/>
    </xf>
    <xf numFmtId="180" fontId="4" fillId="0" borderId="6" xfId="0" applyNumberFormat="1" applyFont="1" applyFill="1" applyBorder="1" applyAlignment="1" applyProtection="1">
      <alignment horizontal="center" vertical="center" wrapText="1"/>
    </xf>
    <xf numFmtId="180" fontId="4" fillId="0" borderId="5"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0" fontId="3" fillId="2" borderId="0" xfId="0" applyFont="1" applyFill="1" applyBorder="1" applyAlignment="1">
      <alignment horizontal="center"/>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3">
    <cellStyle name="常规" xfId="0" builtinId="0"/>
    <cellStyle name="常规_04-分类改革-预算表" xfId="1"/>
    <cellStyle name="千位分隔" xfId="2"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E34"/>
  <sheetViews>
    <sheetView topLeftCell="A6" workbookViewId="0">
      <selection activeCell="B30" sqref="B30"/>
    </sheetView>
  </sheetViews>
  <sheetFormatPr defaultRowHeight="14.25"/>
  <cols>
    <col min="1" max="1" width="5.625" style="1" customWidth="1"/>
    <col min="2" max="2" width="40.625" style="1" customWidth="1"/>
    <col min="3" max="3" width="11.625" style="1" customWidth="1"/>
    <col min="4" max="4" width="40.625" style="1" customWidth="1"/>
    <col min="5" max="5" width="11.625" style="1" customWidth="1"/>
    <col min="6" max="16384" width="9" style="1"/>
  </cols>
  <sheetData>
    <row r="1" spans="2:5" ht="15" customHeight="1">
      <c r="B1" s="2" t="s">
        <v>0</v>
      </c>
    </row>
    <row r="2" spans="2:5" ht="21.75" customHeight="1">
      <c r="B2" s="59" t="s">
        <v>1</v>
      </c>
      <c r="C2" s="59"/>
      <c r="D2" s="59"/>
      <c r="E2" s="59"/>
    </row>
    <row r="3" spans="2:5" ht="15" customHeight="1">
      <c r="B3" s="3" t="s">
        <v>142</v>
      </c>
      <c r="C3" s="4"/>
      <c r="D3" s="4"/>
      <c r="E3" s="5" t="s">
        <v>2</v>
      </c>
    </row>
    <row r="4" spans="2:5" ht="15" customHeight="1">
      <c r="B4" s="60" t="s">
        <v>3</v>
      </c>
      <c r="C4" s="60"/>
      <c r="D4" s="60" t="s">
        <v>4</v>
      </c>
      <c r="E4" s="60"/>
    </row>
    <row r="5" spans="2:5" ht="15" customHeight="1">
      <c r="B5" s="58" t="s">
        <v>5</v>
      </c>
      <c r="C5" s="6" t="s">
        <v>6</v>
      </c>
      <c r="D5" s="6" t="s">
        <v>138</v>
      </c>
      <c r="E5" s="6" t="s">
        <v>6</v>
      </c>
    </row>
    <row r="6" spans="2:5" ht="15" customHeight="1">
      <c r="B6" s="7" t="s">
        <v>7</v>
      </c>
      <c r="C6" s="42">
        <f>2625.19+31.36</f>
        <v>2656.55</v>
      </c>
      <c r="D6" s="7" t="s">
        <v>8</v>
      </c>
      <c r="E6" s="42">
        <f>2331.33+34.25</f>
        <v>2365.58</v>
      </c>
    </row>
    <row r="7" spans="2:5" ht="15" customHeight="1">
      <c r="B7" s="7" t="s">
        <v>9</v>
      </c>
      <c r="C7" s="8"/>
      <c r="D7" s="7" t="s">
        <v>131</v>
      </c>
      <c r="E7" s="42">
        <f>2331.33+34.25</f>
        <v>2365.58</v>
      </c>
    </row>
    <row r="8" spans="2:5" ht="15" customHeight="1">
      <c r="B8" s="7" t="s">
        <v>10</v>
      </c>
      <c r="C8" s="8"/>
      <c r="D8" s="7" t="s">
        <v>132</v>
      </c>
      <c r="E8" s="42">
        <v>680.91</v>
      </c>
    </row>
    <row r="9" spans="2:5" ht="15" customHeight="1">
      <c r="B9" s="7" t="s">
        <v>11</v>
      </c>
      <c r="C9" s="42">
        <v>13.27</v>
      </c>
      <c r="D9" s="7" t="s">
        <v>133</v>
      </c>
      <c r="E9" s="42">
        <v>1174.46</v>
      </c>
    </row>
    <row r="10" spans="2:5" ht="15" customHeight="1">
      <c r="B10" s="7"/>
      <c r="C10" s="8"/>
      <c r="D10" s="7" t="s">
        <v>137</v>
      </c>
      <c r="E10" s="42">
        <f>400+75.96+34.25</f>
        <v>510.21</v>
      </c>
    </row>
    <row r="11" spans="2:5" ht="15" customHeight="1">
      <c r="B11" s="7"/>
      <c r="C11" s="8"/>
      <c r="D11" s="7" t="s">
        <v>136</v>
      </c>
      <c r="E11" s="42">
        <v>61.77</v>
      </c>
    </row>
    <row r="12" spans="2:5" ht="15" customHeight="1">
      <c r="B12" s="7"/>
      <c r="C12" s="8"/>
      <c r="D12" s="7" t="s">
        <v>134</v>
      </c>
      <c r="E12" s="42">
        <v>61.77</v>
      </c>
    </row>
    <row r="13" spans="2:5" ht="15" customHeight="1">
      <c r="B13" s="7"/>
      <c r="C13" s="8"/>
      <c r="D13" s="7" t="s">
        <v>135</v>
      </c>
      <c r="E13" s="42">
        <v>61.77</v>
      </c>
    </row>
    <row r="14" spans="2:5" ht="15" customHeight="1">
      <c r="B14" s="7"/>
      <c r="C14" s="8"/>
      <c r="D14" s="7" t="s">
        <v>12</v>
      </c>
      <c r="E14" s="42">
        <f>204.03+1.83</f>
        <v>205.86</v>
      </c>
    </row>
    <row r="15" spans="2:5" ht="15" customHeight="1">
      <c r="B15" s="7"/>
      <c r="C15" s="8"/>
      <c r="D15" s="7" t="s">
        <v>13</v>
      </c>
      <c r="E15" s="42">
        <f>4.02+1.83</f>
        <v>5.85</v>
      </c>
    </row>
    <row r="16" spans="2:5" ht="15" customHeight="1">
      <c r="B16" s="7"/>
      <c r="C16" s="8"/>
      <c r="D16" s="7" t="s">
        <v>14</v>
      </c>
      <c r="E16" s="42">
        <f>4.02+1.83</f>
        <v>5.85</v>
      </c>
    </row>
    <row r="17" spans="2:5" ht="15" customHeight="1">
      <c r="B17" s="9"/>
      <c r="C17" s="10"/>
      <c r="D17" s="7" t="s">
        <v>15</v>
      </c>
      <c r="E17" s="42">
        <v>200.01</v>
      </c>
    </row>
    <row r="18" spans="2:5" ht="15" customHeight="1">
      <c r="B18" s="9"/>
      <c r="C18" s="10"/>
      <c r="D18" s="7" t="s">
        <v>16</v>
      </c>
      <c r="E18" s="42">
        <v>200.01</v>
      </c>
    </row>
    <row r="19" spans="2:5" ht="15" customHeight="1">
      <c r="B19" s="9"/>
      <c r="C19" s="10"/>
      <c r="D19" s="11" t="s">
        <v>17</v>
      </c>
      <c r="E19" s="42">
        <v>20.63</v>
      </c>
    </row>
    <row r="20" spans="2:5" ht="15" customHeight="1">
      <c r="B20" s="9"/>
      <c r="C20" s="10"/>
      <c r="D20" s="11" t="s">
        <v>18</v>
      </c>
      <c r="E20" s="42">
        <v>20.63</v>
      </c>
    </row>
    <row r="21" spans="2:5" ht="15" customHeight="1">
      <c r="B21" s="9"/>
      <c r="C21" s="10"/>
      <c r="D21" s="11" t="s">
        <v>19</v>
      </c>
      <c r="E21" s="42">
        <v>20.63</v>
      </c>
    </row>
    <row r="22" spans="2:5" ht="15" customHeight="1">
      <c r="B22" s="9"/>
      <c r="C22" s="10"/>
      <c r="D22" s="7" t="s">
        <v>20</v>
      </c>
      <c r="E22" s="42">
        <f>68.18+8.55</f>
        <v>76.73</v>
      </c>
    </row>
    <row r="23" spans="2:5" ht="15" customHeight="1">
      <c r="B23" s="7"/>
      <c r="C23" s="10"/>
      <c r="D23" s="7" t="s">
        <v>21</v>
      </c>
      <c r="E23" s="42">
        <f>68.18+8.55</f>
        <v>76.73</v>
      </c>
    </row>
    <row r="24" spans="2:5" ht="15" customHeight="1">
      <c r="B24" s="7"/>
      <c r="C24" s="10"/>
      <c r="D24" s="7" t="s">
        <v>22</v>
      </c>
      <c r="E24" s="42">
        <f>45.14+2.79</f>
        <v>47.93</v>
      </c>
    </row>
    <row r="25" spans="2:5" ht="15" customHeight="1">
      <c r="B25" s="7"/>
      <c r="C25" s="10"/>
      <c r="D25" s="7" t="s">
        <v>23</v>
      </c>
      <c r="E25" s="42">
        <f>23.04+5.76</f>
        <v>28.799999999999997</v>
      </c>
    </row>
    <row r="26" spans="2:5" ht="15" customHeight="1">
      <c r="B26" s="7"/>
      <c r="C26" s="10"/>
      <c r="E26" s="42"/>
    </row>
    <row r="27" spans="2:5" ht="15" customHeight="1">
      <c r="B27" s="58" t="s">
        <v>24</v>
      </c>
      <c r="C27" s="42">
        <f>C6+C9</f>
        <v>2669.82</v>
      </c>
      <c r="D27" s="58" t="s">
        <v>25</v>
      </c>
      <c r="E27" s="42"/>
    </row>
    <row r="28" spans="2:5" ht="15" customHeight="1">
      <c r="B28" s="12" t="s">
        <v>26</v>
      </c>
      <c r="C28" s="10"/>
      <c r="D28" s="12" t="s">
        <v>27</v>
      </c>
      <c r="E28" s="42"/>
    </row>
    <row r="29" spans="2:5" ht="15" customHeight="1">
      <c r="B29" s="7" t="s">
        <v>28</v>
      </c>
      <c r="C29" s="8"/>
      <c r="D29" s="7" t="s">
        <v>29</v>
      </c>
      <c r="E29" s="42"/>
    </row>
    <row r="30" spans="2:5" ht="15" customHeight="1">
      <c r="B30" s="9" t="s">
        <v>30</v>
      </c>
      <c r="C30" s="8"/>
      <c r="D30" s="9" t="s">
        <v>31</v>
      </c>
      <c r="E30" s="42"/>
    </row>
    <row r="31" spans="2:5" ht="15" customHeight="1">
      <c r="B31" s="9" t="s">
        <v>32</v>
      </c>
      <c r="C31" s="42">
        <v>60.75</v>
      </c>
      <c r="D31" s="9"/>
      <c r="E31" s="42"/>
    </row>
    <row r="32" spans="2:5" ht="15" customHeight="1">
      <c r="B32" s="9"/>
      <c r="C32" s="10"/>
      <c r="D32" s="7"/>
      <c r="E32" s="42"/>
    </row>
    <row r="33" spans="2:5" ht="15" customHeight="1">
      <c r="B33" s="13" t="s">
        <v>33</v>
      </c>
      <c r="C33" s="42">
        <f>C6+C9+C31</f>
        <v>2730.57</v>
      </c>
      <c r="D33" s="13" t="s">
        <v>34</v>
      </c>
      <c r="E33" s="42">
        <f>E6+E11+E14+E19+E22</f>
        <v>2730.57</v>
      </c>
    </row>
    <row r="34" spans="2:5" ht="19.899999999999999" customHeight="1"/>
  </sheetData>
  <sheetProtection password="ED9D" sheet="1" objects="1" scenarios="1"/>
  <mergeCells count="3">
    <mergeCell ref="B2:E2"/>
    <mergeCell ref="B4:C4"/>
    <mergeCell ref="D4:E4"/>
  </mergeCells>
  <phoneticPr fontId="2" type="noConversion"/>
  <printOptions horizontalCentered="1"/>
  <pageMargins left="0.15748031496062992" right="0.19685039370078741" top="0.59055118110236227" bottom="0.39370078740157483"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dimension ref="B1:P11"/>
  <sheetViews>
    <sheetView workbookViewId="0">
      <selection activeCell="D9" sqref="D9:D10"/>
    </sheetView>
  </sheetViews>
  <sheetFormatPr defaultRowHeight="14.25"/>
  <cols>
    <col min="1" max="1" width="3.625" customWidth="1"/>
    <col min="2" max="2" width="19.75" customWidth="1"/>
    <col min="3" max="3" width="10.375" customWidth="1"/>
    <col min="4" max="4" width="9.75" customWidth="1"/>
    <col min="5" max="5" width="10.125" customWidth="1"/>
    <col min="6" max="6" width="9.5" customWidth="1"/>
    <col min="7" max="7" width="8.125" customWidth="1"/>
    <col min="8" max="8" width="7.125" customWidth="1"/>
    <col min="9" max="9" width="8" customWidth="1"/>
    <col min="10" max="10" width="5.625" customWidth="1"/>
    <col min="11" max="11" width="5.375" customWidth="1"/>
    <col min="12" max="12" width="7.625" customWidth="1"/>
    <col min="13" max="13" width="4.875" customWidth="1"/>
    <col min="14" max="14" width="5" customWidth="1"/>
    <col min="15" max="15" width="5.125" customWidth="1"/>
    <col min="16" max="16" width="5.5" customWidth="1"/>
  </cols>
  <sheetData>
    <row r="1" spans="2:16" ht="18" customHeight="1">
      <c r="B1" t="s">
        <v>35</v>
      </c>
    </row>
    <row r="2" spans="2:16" ht="40.5" customHeight="1">
      <c r="B2" s="69" t="s">
        <v>36</v>
      </c>
      <c r="C2" s="69"/>
      <c r="D2" s="69"/>
      <c r="E2" s="69"/>
      <c r="F2" s="69"/>
      <c r="G2" s="69"/>
      <c r="H2" s="69"/>
      <c r="I2" s="69"/>
      <c r="J2" s="69"/>
      <c r="K2" s="69"/>
      <c r="L2" s="69"/>
      <c r="M2" s="69"/>
      <c r="N2" s="69"/>
      <c r="O2" s="69"/>
      <c r="P2" s="69"/>
    </row>
    <row r="3" spans="2:16" ht="40.5" customHeight="1">
      <c r="B3" s="70" t="s">
        <v>130</v>
      </c>
      <c r="C3" s="70"/>
      <c r="D3" s="70"/>
      <c r="E3" s="14"/>
      <c r="F3" s="14"/>
      <c r="G3" s="14"/>
      <c r="H3" s="14"/>
      <c r="I3" s="14"/>
      <c r="J3" s="14"/>
      <c r="K3" s="14"/>
      <c r="L3" s="14"/>
      <c r="M3" s="15"/>
      <c r="N3" s="15"/>
      <c r="O3" s="15" t="s">
        <v>2</v>
      </c>
      <c r="P3" s="16"/>
    </row>
    <row r="4" spans="2:16" ht="24.75" customHeight="1">
      <c r="B4" s="71" t="s">
        <v>37</v>
      </c>
      <c r="C4" s="63" t="s">
        <v>38</v>
      </c>
      <c r="D4" s="72" t="s">
        <v>39</v>
      </c>
      <c r="E4" s="72"/>
      <c r="F4" s="72"/>
      <c r="G4" s="72"/>
      <c r="H4" s="72"/>
      <c r="I4" s="72"/>
      <c r="J4" s="72"/>
      <c r="K4" s="72"/>
      <c r="L4" s="72"/>
      <c r="M4" s="63" t="s">
        <v>40</v>
      </c>
      <c r="N4" s="63" t="s">
        <v>28</v>
      </c>
      <c r="O4" s="72" t="s">
        <v>41</v>
      </c>
      <c r="P4" s="72" t="s">
        <v>32</v>
      </c>
    </row>
    <row r="5" spans="2:16" ht="22.5" customHeight="1">
      <c r="B5" s="71"/>
      <c r="C5" s="64"/>
      <c r="D5" s="72" t="s">
        <v>42</v>
      </c>
      <c r="E5" s="72"/>
      <c r="F5" s="72"/>
      <c r="G5" s="72"/>
      <c r="H5" s="72"/>
      <c r="I5" s="72"/>
      <c r="J5" s="63" t="s">
        <v>43</v>
      </c>
      <c r="K5" s="63" t="s">
        <v>44</v>
      </c>
      <c r="L5" s="63" t="s">
        <v>45</v>
      </c>
      <c r="M5" s="64"/>
      <c r="N5" s="64"/>
      <c r="O5" s="72"/>
      <c r="P5" s="72"/>
    </row>
    <row r="6" spans="2:16" ht="23.25" customHeight="1">
      <c r="B6" s="71"/>
      <c r="C6" s="64"/>
      <c r="D6" s="63" t="s">
        <v>46</v>
      </c>
      <c r="E6" s="66" t="s">
        <v>47</v>
      </c>
      <c r="F6" s="67"/>
      <c r="G6" s="68"/>
      <c r="H6" s="63" t="s">
        <v>48</v>
      </c>
      <c r="I6" s="63" t="s">
        <v>49</v>
      </c>
      <c r="J6" s="64"/>
      <c r="K6" s="64"/>
      <c r="L6" s="64"/>
      <c r="M6" s="64"/>
      <c r="N6" s="64"/>
      <c r="O6" s="72"/>
      <c r="P6" s="72"/>
    </row>
    <row r="7" spans="2:16" ht="34.5" customHeight="1">
      <c r="B7" s="71"/>
      <c r="C7" s="65"/>
      <c r="D7" s="65"/>
      <c r="E7" s="17" t="s">
        <v>50</v>
      </c>
      <c r="F7" s="18" t="s">
        <v>51</v>
      </c>
      <c r="G7" s="18" t="s">
        <v>52</v>
      </c>
      <c r="H7" s="65"/>
      <c r="I7" s="65"/>
      <c r="J7" s="65"/>
      <c r="K7" s="65"/>
      <c r="L7" s="65"/>
      <c r="M7" s="65"/>
      <c r="N7" s="65"/>
      <c r="O7" s="72"/>
      <c r="P7" s="72"/>
    </row>
    <row r="8" spans="2:16" ht="20.100000000000001" customHeight="1">
      <c r="B8" s="19" t="s">
        <v>139</v>
      </c>
      <c r="C8" s="43">
        <f>D8+L8</f>
        <v>2730.57</v>
      </c>
      <c r="D8" s="43">
        <f>D9+D10</f>
        <v>2656.55</v>
      </c>
      <c r="E8" s="43">
        <f>E9+E10</f>
        <v>2656.55</v>
      </c>
      <c r="F8" s="43">
        <f>F9+F10</f>
        <v>2656.55</v>
      </c>
      <c r="G8" s="19"/>
      <c r="H8" s="19"/>
      <c r="I8" s="19"/>
      <c r="J8" s="19"/>
      <c r="K8" s="19"/>
      <c r="L8" s="19">
        <f>L9+L10</f>
        <v>74.02</v>
      </c>
      <c r="M8" s="19"/>
      <c r="N8" s="19"/>
      <c r="O8" s="19"/>
      <c r="P8" s="19"/>
    </row>
    <row r="9" spans="2:16" ht="20.100000000000001" customHeight="1">
      <c r="B9" s="19" t="s">
        <v>140</v>
      </c>
      <c r="C9" s="43">
        <f>L9+D9</f>
        <v>2685.94</v>
      </c>
      <c r="D9" s="43">
        <v>2625.19</v>
      </c>
      <c r="E9" s="43">
        <v>2625.19</v>
      </c>
      <c r="F9" s="43">
        <v>2625.19</v>
      </c>
      <c r="G9" s="19"/>
      <c r="H9" s="19"/>
      <c r="I9" s="19"/>
      <c r="J9" s="19"/>
      <c r="K9" s="19"/>
      <c r="L9" s="19">
        <v>60.75</v>
      </c>
      <c r="M9" s="19"/>
      <c r="N9" s="19"/>
      <c r="O9" s="19"/>
      <c r="P9" s="19"/>
    </row>
    <row r="10" spans="2:16" ht="20.100000000000001" customHeight="1">
      <c r="B10" s="19" t="s">
        <v>141</v>
      </c>
      <c r="C10" s="19">
        <v>44.63</v>
      </c>
      <c r="D10" s="19">
        <v>31.36</v>
      </c>
      <c r="E10" s="43">
        <v>31.36</v>
      </c>
      <c r="F10" s="19">
        <v>31.36</v>
      </c>
      <c r="G10" s="19"/>
      <c r="H10" s="19"/>
      <c r="I10" s="19"/>
      <c r="J10" s="19"/>
      <c r="K10" s="19"/>
      <c r="L10" s="19">
        <v>13.27</v>
      </c>
      <c r="M10" s="19"/>
      <c r="N10" s="19"/>
      <c r="O10" s="19"/>
      <c r="P10" s="19"/>
    </row>
    <row r="11" spans="2:16" ht="31.5" customHeight="1">
      <c r="B11" s="61"/>
      <c r="C11" s="62"/>
      <c r="D11" s="62"/>
      <c r="E11" s="62"/>
      <c r="F11" s="62"/>
      <c r="G11" s="62"/>
      <c r="H11" s="62"/>
      <c r="I11" s="62"/>
      <c r="J11" s="62"/>
      <c r="K11" s="62"/>
      <c r="L11" s="62"/>
      <c r="M11" s="62"/>
      <c r="N11" s="62"/>
      <c r="O11" s="62"/>
      <c r="P11" s="62"/>
    </row>
  </sheetData>
  <sheetProtection password="ED9D" sheet="1" objects="1" scenarios="1"/>
  <mergeCells count="18">
    <mergeCell ref="B2:P2"/>
    <mergeCell ref="B3:D3"/>
    <mergeCell ref="B4:B7"/>
    <mergeCell ref="C4:C7"/>
    <mergeCell ref="D4:L4"/>
    <mergeCell ref="M4:M7"/>
    <mergeCell ref="N4:N7"/>
    <mergeCell ref="O4:O7"/>
    <mergeCell ref="P4:P7"/>
    <mergeCell ref="D5:I5"/>
    <mergeCell ref="B11:P11"/>
    <mergeCell ref="J5:J7"/>
    <mergeCell ref="K5:K7"/>
    <mergeCell ref="L5:L7"/>
    <mergeCell ref="D6:D7"/>
    <mergeCell ref="E6:G6"/>
    <mergeCell ref="H6:H7"/>
    <mergeCell ref="I6:I7"/>
  </mergeCells>
  <phoneticPr fontId="2" type="noConversion"/>
  <printOptions horizontalCentered="1"/>
  <pageMargins left="0.35433070866141736" right="0.35433070866141736" top="0.98425196850393704" bottom="0.98425196850393704"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H9"/>
  <sheetViews>
    <sheetView workbookViewId="0">
      <selection activeCell="C7" sqref="C7"/>
    </sheetView>
  </sheetViews>
  <sheetFormatPr defaultRowHeight="14.25"/>
  <cols>
    <col min="1" max="1" width="19.25" customWidth="1"/>
    <col min="2" max="2" width="11.625" customWidth="1"/>
    <col min="3" max="4" width="10.5" customWidth="1"/>
    <col min="5" max="5" width="11.625" customWidth="1"/>
    <col min="6" max="6" width="12.75" customWidth="1"/>
  </cols>
  <sheetData>
    <row r="1" spans="1:8" ht="18" customHeight="1">
      <c r="A1" t="s">
        <v>53</v>
      </c>
    </row>
    <row r="2" spans="1:8" ht="40.5" customHeight="1">
      <c r="A2" s="69" t="s">
        <v>54</v>
      </c>
      <c r="B2" s="69"/>
      <c r="C2" s="69"/>
      <c r="D2" s="69"/>
      <c r="E2" s="69"/>
      <c r="F2" s="69"/>
    </row>
    <row r="3" spans="1:8" ht="18.75" customHeight="1">
      <c r="A3" s="70" t="s">
        <v>130</v>
      </c>
      <c r="B3" s="70"/>
      <c r="C3" s="70"/>
      <c r="D3" s="20"/>
      <c r="E3" s="21"/>
      <c r="F3" s="22" t="s">
        <v>55</v>
      </c>
      <c r="G3" s="23"/>
      <c r="H3" s="23"/>
    </row>
    <row r="4" spans="1:8" ht="20.100000000000001" customHeight="1">
      <c r="A4" s="75" t="s">
        <v>56</v>
      </c>
      <c r="B4" s="63" t="s">
        <v>57</v>
      </c>
      <c r="C4" s="63" t="s">
        <v>58</v>
      </c>
      <c r="D4" s="63" t="s">
        <v>59</v>
      </c>
      <c r="E4" s="77" t="s">
        <v>60</v>
      </c>
      <c r="F4" s="77"/>
    </row>
    <row r="5" spans="1:8" ht="24">
      <c r="A5" s="76"/>
      <c r="B5" s="65"/>
      <c r="C5" s="65"/>
      <c r="D5" s="65"/>
      <c r="E5" s="17" t="s">
        <v>61</v>
      </c>
      <c r="F5" s="17" t="s">
        <v>62</v>
      </c>
    </row>
    <row r="6" spans="1:8" ht="20.100000000000001" customHeight="1">
      <c r="A6" s="19" t="s">
        <v>139</v>
      </c>
      <c r="B6" s="19">
        <f>B7+B8</f>
        <v>2730.57</v>
      </c>
      <c r="C6" s="19">
        <f>C7+C8</f>
        <v>1257.0200000000002</v>
      </c>
      <c r="D6" s="19">
        <f>D7+D8</f>
        <v>1473.55</v>
      </c>
      <c r="E6" s="54">
        <f>E7+E8</f>
        <v>211.4</v>
      </c>
      <c r="F6" s="54">
        <v>400</v>
      </c>
    </row>
    <row r="7" spans="1:8" ht="20.100000000000001" customHeight="1">
      <c r="A7" s="19" t="s">
        <v>140</v>
      </c>
      <c r="B7" s="19">
        <f>C7+D7</f>
        <v>2685.94</v>
      </c>
      <c r="C7" s="19">
        <v>1212.3900000000001</v>
      </c>
      <c r="D7" s="19">
        <v>1473.55</v>
      </c>
      <c r="E7" s="54">
        <v>211.4</v>
      </c>
      <c r="F7" s="54">
        <v>400</v>
      </c>
    </row>
    <row r="8" spans="1:8" ht="20.100000000000001" customHeight="1">
      <c r="A8" s="19" t="s">
        <v>141</v>
      </c>
      <c r="B8" s="19">
        <v>44.63</v>
      </c>
      <c r="C8" s="19">
        <v>44.63</v>
      </c>
      <c r="D8" s="19"/>
      <c r="E8" s="19"/>
      <c r="F8" s="19"/>
    </row>
    <row r="9" spans="1:8" ht="31.5" customHeight="1">
      <c r="A9" s="73"/>
      <c r="B9" s="74"/>
      <c r="C9" s="74"/>
      <c r="D9" s="74"/>
      <c r="E9" s="74"/>
      <c r="F9" s="74"/>
    </row>
  </sheetData>
  <sheetProtection password="ED9D" sheet="1" objects="1" scenarios="1"/>
  <mergeCells count="8">
    <mergeCell ref="A9:F9"/>
    <mergeCell ref="A2:F2"/>
    <mergeCell ref="A3:C3"/>
    <mergeCell ref="A4:A5"/>
    <mergeCell ref="B4:B5"/>
    <mergeCell ref="C4:C5"/>
    <mergeCell ref="D4:D5"/>
    <mergeCell ref="E4:F4"/>
  </mergeCells>
  <phoneticPr fontId="2" type="noConversion"/>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dimension ref="B1:P53"/>
  <sheetViews>
    <sheetView workbookViewId="0">
      <pane ySplit="6" topLeftCell="A7" activePane="bottomLeft" state="frozen"/>
      <selection pane="bottomLeft" activeCell="C4" sqref="C4:C6"/>
    </sheetView>
  </sheetViews>
  <sheetFormatPr defaultRowHeight="14.25"/>
  <cols>
    <col min="1" max="1" width="3.625" customWidth="1"/>
    <col min="2" max="2" width="23.125" customWidth="1"/>
    <col min="3" max="3" width="8.75" customWidth="1"/>
    <col min="4" max="4" width="9.5" customWidth="1"/>
    <col min="5" max="5" width="10.25" customWidth="1"/>
    <col min="6" max="6" width="13.25" customWidth="1"/>
    <col min="7" max="7" width="10" customWidth="1"/>
    <col min="8" max="8" width="6.5" customWidth="1"/>
    <col min="9" max="9" width="6.25" customWidth="1"/>
    <col min="10" max="10" width="7.25" customWidth="1"/>
    <col min="11" max="11" width="7.375" customWidth="1"/>
    <col min="12" max="12" width="6.875" customWidth="1"/>
    <col min="13" max="13" width="6" customWidth="1"/>
    <col min="14" max="15" width="7.25" customWidth="1"/>
    <col min="16" max="16" width="6.5" customWidth="1"/>
  </cols>
  <sheetData>
    <row r="1" spans="2:16">
      <c r="B1" t="s">
        <v>63</v>
      </c>
    </row>
    <row r="2" spans="2:16" ht="20.25">
      <c r="B2" s="83" t="s">
        <v>64</v>
      </c>
      <c r="C2" s="83"/>
      <c r="D2" s="83"/>
      <c r="E2" s="83"/>
      <c r="F2" s="83"/>
      <c r="G2" s="83"/>
      <c r="H2" s="83"/>
      <c r="I2" s="83"/>
      <c r="J2" s="83"/>
      <c r="K2" s="83"/>
      <c r="L2" s="83"/>
      <c r="M2" s="83"/>
      <c r="N2" s="83"/>
      <c r="O2" s="83"/>
      <c r="P2" s="83"/>
    </row>
    <row r="3" spans="2:16" ht="24.75" customHeight="1">
      <c r="B3" s="24" t="s">
        <v>142</v>
      </c>
      <c r="C3" s="25"/>
      <c r="D3" s="25"/>
      <c r="E3" s="25"/>
      <c r="F3" s="25"/>
      <c r="G3" s="25"/>
      <c r="H3" s="25"/>
      <c r="I3" s="25"/>
      <c r="J3" s="25"/>
      <c r="K3" s="25" t="s">
        <v>65</v>
      </c>
      <c r="L3" s="25"/>
      <c r="M3" s="25"/>
      <c r="N3" s="26"/>
      <c r="O3" s="26"/>
      <c r="P3" s="26"/>
    </row>
    <row r="4" spans="2:16" ht="20.25" customHeight="1">
      <c r="B4" s="80" t="s">
        <v>165</v>
      </c>
      <c r="C4" s="84" t="s">
        <v>66</v>
      </c>
      <c r="D4" s="72" t="s">
        <v>67</v>
      </c>
      <c r="E4" s="72"/>
      <c r="F4" s="72"/>
      <c r="G4" s="72"/>
      <c r="H4" s="72"/>
      <c r="I4" s="72"/>
      <c r="J4" s="85" t="s">
        <v>68</v>
      </c>
      <c r="K4" s="80" t="s">
        <v>69</v>
      </c>
      <c r="L4" s="80" t="s">
        <v>70</v>
      </c>
      <c r="M4" s="80" t="s">
        <v>71</v>
      </c>
      <c r="N4" s="80" t="s">
        <v>72</v>
      </c>
      <c r="O4" s="80" t="s">
        <v>73</v>
      </c>
      <c r="P4" s="80" t="s">
        <v>74</v>
      </c>
    </row>
    <row r="5" spans="2:16" ht="22.5" customHeight="1">
      <c r="B5" s="81"/>
      <c r="C5" s="84"/>
      <c r="D5" s="63" t="s">
        <v>46</v>
      </c>
      <c r="E5" s="66" t="s">
        <v>75</v>
      </c>
      <c r="F5" s="67"/>
      <c r="G5" s="68"/>
      <c r="H5" s="63" t="s">
        <v>76</v>
      </c>
      <c r="I5" s="63" t="s">
        <v>77</v>
      </c>
      <c r="J5" s="85"/>
      <c r="K5" s="81"/>
      <c r="L5" s="81"/>
      <c r="M5" s="81"/>
      <c r="N5" s="81"/>
      <c r="O5" s="81"/>
      <c r="P5" s="81"/>
    </row>
    <row r="6" spans="2:16" ht="28.5" customHeight="1">
      <c r="B6" s="82"/>
      <c r="C6" s="84"/>
      <c r="D6" s="65"/>
      <c r="E6" s="17" t="s">
        <v>78</v>
      </c>
      <c r="F6" s="18" t="s">
        <v>79</v>
      </c>
      <c r="G6" s="18" t="s">
        <v>80</v>
      </c>
      <c r="H6" s="65"/>
      <c r="I6" s="65"/>
      <c r="J6" s="85"/>
      <c r="K6" s="82"/>
      <c r="L6" s="82"/>
      <c r="M6" s="82"/>
      <c r="N6" s="82"/>
      <c r="O6" s="82"/>
      <c r="P6" s="82"/>
    </row>
    <row r="7" spans="2:16" ht="15" customHeight="1">
      <c r="B7" s="27" t="s">
        <v>139</v>
      </c>
      <c r="C7" s="44">
        <f>C8+C38</f>
        <v>1257.02</v>
      </c>
      <c r="D7" s="44">
        <f>D8+D38</f>
        <v>1243.7499999999998</v>
      </c>
      <c r="E7" s="44">
        <f>E8+E38</f>
        <v>1243.7499999999998</v>
      </c>
      <c r="F7" s="44">
        <f>F8+F38</f>
        <v>1243.7499999999998</v>
      </c>
      <c r="G7" s="28"/>
      <c r="H7" s="28"/>
      <c r="I7" s="28"/>
      <c r="J7" s="29"/>
      <c r="K7" s="30"/>
      <c r="L7" s="46">
        <f>L38</f>
        <v>13.27</v>
      </c>
      <c r="M7" s="30"/>
      <c r="N7" s="30"/>
      <c r="O7" s="30"/>
      <c r="P7" s="30"/>
    </row>
    <row r="8" spans="2:16" ht="15" customHeight="1">
      <c r="B8" s="27" t="s">
        <v>140</v>
      </c>
      <c r="C8" s="44">
        <f>C9+C12+C31</f>
        <v>1212.3899999999999</v>
      </c>
      <c r="D8" s="44">
        <f>D9+D12+D31</f>
        <v>1212.3899999999999</v>
      </c>
      <c r="E8" s="44">
        <f>E9+E12+E31</f>
        <v>1212.3899999999999</v>
      </c>
      <c r="F8" s="44">
        <f>F9+F12+F31</f>
        <v>1212.3899999999999</v>
      </c>
      <c r="G8" s="28"/>
      <c r="H8" s="28"/>
      <c r="I8" s="28"/>
      <c r="J8" s="28"/>
      <c r="K8" s="28"/>
      <c r="L8" s="28"/>
      <c r="M8" s="28"/>
      <c r="N8" s="28"/>
      <c r="O8" s="28"/>
      <c r="P8" s="30"/>
    </row>
    <row r="9" spans="2:16" ht="15" customHeight="1">
      <c r="B9" s="27" t="s">
        <v>81</v>
      </c>
      <c r="C9" s="44">
        <f>D9+L9</f>
        <v>619.73</v>
      </c>
      <c r="D9" s="44">
        <f>D10+D11</f>
        <v>619.73</v>
      </c>
      <c r="E9" s="44">
        <f>E10+E11</f>
        <v>619.73</v>
      </c>
      <c r="F9" s="44">
        <f>F10+F11</f>
        <v>619.73</v>
      </c>
      <c r="G9" s="28"/>
      <c r="H9" s="28"/>
      <c r="I9" s="28"/>
      <c r="J9" s="29"/>
      <c r="K9" s="30"/>
      <c r="L9" s="30"/>
      <c r="M9" s="30"/>
      <c r="N9" s="30"/>
      <c r="O9" s="30"/>
      <c r="P9" s="30"/>
    </row>
    <row r="10" spans="2:16" ht="15" customHeight="1">
      <c r="B10" s="27" t="s">
        <v>82</v>
      </c>
      <c r="C10" s="44">
        <v>595.08000000000004</v>
      </c>
      <c r="D10" s="44">
        <v>595.08000000000004</v>
      </c>
      <c r="E10" s="44">
        <v>595.08000000000004</v>
      </c>
      <c r="F10" s="44">
        <v>595.08000000000004</v>
      </c>
      <c r="G10" s="28"/>
      <c r="H10" s="28"/>
      <c r="I10" s="28"/>
      <c r="J10" s="29"/>
      <c r="K10" s="30"/>
      <c r="L10" s="30"/>
      <c r="M10" s="30"/>
      <c r="N10" s="30"/>
      <c r="O10" s="30"/>
      <c r="P10" s="30"/>
    </row>
    <row r="11" spans="2:16">
      <c r="B11" s="27" t="s">
        <v>83</v>
      </c>
      <c r="C11" s="44">
        <v>24.65</v>
      </c>
      <c r="D11" s="44">
        <v>24.65</v>
      </c>
      <c r="E11" s="44">
        <v>24.65</v>
      </c>
      <c r="F11" s="44">
        <v>24.65</v>
      </c>
      <c r="G11" s="28"/>
      <c r="H11" s="28"/>
      <c r="I11" s="28"/>
      <c r="J11" s="29"/>
      <c r="K11" s="30"/>
      <c r="L11" s="30"/>
      <c r="M11" s="30"/>
      <c r="N11" s="30"/>
      <c r="O11" s="30"/>
      <c r="P11" s="30"/>
    </row>
    <row r="12" spans="2:16" ht="15" customHeight="1">
      <c r="B12" s="27" t="s">
        <v>84</v>
      </c>
      <c r="C12" s="44">
        <f t="shared" ref="C12:C45" si="0">D12+L12</f>
        <v>309.27</v>
      </c>
      <c r="D12" s="44">
        <f t="shared" ref="D12:D45" si="1">E12+L12</f>
        <v>309.27</v>
      </c>
      <c r="E12" s="44">
        <f t="shared" ref="E12:E45" si="2">F12</f>
        <v>309.27</v>
      </c>
      <c r="F12" s="44">
        <f>F13+F14+F15+F16+F17+F18+F19+F20+F21+F22+F23+F24+F25+F26+F27+F28+F29+F30</f>
        <v>309.27</v>
      </c>
      <c r="G12" s="28"/>
      <c r="H12" s="28"/>
      <c r="I12" s="28"/>
      <c r="J12" s="29"/>
      <c r="K12" s="30"/>
      <c r="L12" s="30"/>
      <c r="M12" s="30"/>
      <c r="N12" s="30"/>
      <c r="O12" s="30"/>
      <c r="P12" s="30"/>
    </row>
    <row r="13" spans="2:16" ht="15" customHeight="1">
      <c r="B13" s="27" t="s">
        <v>85</v>
      </c>
      <c r="C13" s="44">
        <f t="shared" si="0"/>
        <v>30</v>
      </c>
      <c r="D13" s="44">
        <f t="shared" si="1"/>
        <v>30</v>
      </c>
      <c r="E13" s="44">
        <f t="shared" si="2"/>
        <v>30</v>
      </c>
      <c r="F13" s="44">
        <v>30</v>
      </c>
      <c r="G13" s="28"/>
      <c r="H13" s="28"/>
      <c r="I13" s="28"/>
      <c r="J13" s="29"/>
      <c r="K13" s="30"/>
      <c r="L13" s="30"/>
      <c r="M13" s="30"/>
      <c r="N13" s="30"/>
      <c r="O13" s="30"/>
      <c r="P13" s="30"/>
    </row>
    <row r="14" spans="2:16" ht="15" customHeight="1">
      <c r="B14" s="27" t="s">
        <v>86</v>
      </c>
      <c r="C14" s="44">
        <f t="shared" si="0"/>
        <v>6</v>
      </c>
      <c r="D14" s="44">
        <f t="shared" si="1"/>
        <v>6</v>
      </c>
      <c r="E14" s="44">
        <f t="shared" si="2"/>
        <v>6</v>
      </c>
      <c r="F14" s="44">
        <v>6</v>
      </c>
      <c r="G14" s="28"/>
      <c r="H14" s="28"/>
      <c r="I14" s="28"/>
      <c r="J14" s="29"/>
      <c r="K14" s="30"/>
      <c r="L14" s="30"/>
      <c r="M14" s="30"/>
      <c r="N14" s="30"/>
      <c r="O14" s="30"/>
      <c r="P14" s="30"/>
    </row>
    <row r="15" spans="2:16" ht="15" customHeight="1">
      <c r="B15" s="27" t="s">
        <v>149</v>
      </c>
      <c r="C15" s="44">
        <f t="shared" si="0"/>
        <v>1.85</v>
      </c>
      <c r="D15" s="44">
        <f t="shared" si="1"/>
        <v>1.85</v>
      </c>
      <c r="E15" s="44">
        <f t="shared" si="2"/>
        <v>1.85</v>
      </c>
      <c r="F15" s="44">
        <v>1.85</v>
      </c>
      <c r="G15" s="28"/>
      <c r="H15" s="28"/>
      <c r="I15" s="28"/>
      <c r="J15" s="29"/>
      <c r="K15" s="30"/>
      <c r="L15" s="30"/>
      <c r="M15" s="30"/>
      <c r="N15" s="30"/>
      <c r="O15" s="30"/>
      <c r="P15" s="30"/>
    </row>
    <row r="16" spans="2:16" ht="15" customHeight="1">
      <c r="B16" s="27" t="s">
        <v>150</v>
      </c>
      <c r="C16" s="44">
        <f t="shared" si="0"/>
        <v>15.25</v>
      </c>
      <c r="D16" s="44">
        <f t="shared" si="1"/>
        <v>15.25</v>
      </c>
      <c r="E16" s="44">
        <f t="shared" si="2"/>
        <v>15.25</v>
      </c>
      <c r="F16" s="44">
        <v>15.25</v>
      </c>
      <c r="G16" s="28"/>
      <c r="H16" s="28"/>
      <c r="I16" s="28"/>
      <c r="J16" s="29"/>
      <c r="K16" s="30"/>
      <c r="L16" s="30"/>
      <c r="M16" s="30"/>
      <c r="N16" s="30"/>
      <c r="O16" s="30"/>
      <c r="P16" s="30"/>
    </row>
    <row r="17" spans="2:16" ht="15" customHeight="1">
      <c r="B17" s="27" t="s">
        <v>151</v>
      </c>
      <c r="C17" s="44">
        <f t="shared" si="0"/>
        <v>11</v>
      </c>
      <c r="D17" s="44">
        <f t="shared" si="1"/>
        <v>11</v>
      </c>
      <c r="E17" s="44">
        <f t="shared" si="2"/>
        <v>11</v>
      </c>
      <c r="F17" s="44">
        <v>11</v>
      </c>
      <c r="G17" s="28"/>
      <c r="H17" s="28"/>
      <c r="I17" s="28"/>
      <c r="J17" s="29"/>
      <c r="K17" s="30"/>
      <c r="L17" s="30"/>
      <c r="M17" s="30"/>
      <c r="N17" s="30"/>
      <c r="O17" s="30"/>
      <c r="P17" s="30"/>
    </row>
    <row r="18" spans="2:16" ht="15" customHeight="1">
      <c r="B18" s="27" t="s">
        <v>152</v>
      </c>
      <c r="C18" s="44">
        <f t="shared" si="0"/>
        <v>92.49</v>
      </c>
      <c r="D18" s="44">
        <f t="shared" si="1"/>
        <v>92.49</v>
      </c>
      <c r="E18" s="44">
        <f t="shared" si="2"/>
        <v>92.49</v>
      </c>
      <c r="F18" s="44">
        <v>92.49</v>
      </c>
      <c r="G18" s="28"/>
      <c r="H18" s="28"/>
      <c r="I18" s="28"/>
      <c r="J18" s="29"/>
      <c r="K18" s="30"/>
      <c r="L18" s="30"/>
      <c r="M18" s="30"/>
      <c r="N18" s="30"/>
      <c r="O18" s="30"/>
      <c r="P18" s="30"/>
    </row>
    <row r="19" spans="2:16" ht="15" customHeight="1">
      <c r="B19" s="27" t="s">
        <v>153</v>
      </c>
      <c r="C19" s="44">
        <f t="shared" si="0"/>
        <v>3</v>
      </c>
      <c r="D19" s="44">
        <f t="shared" si="1"/>
        <v>3</v>
      </c>
      <c r="E19" s="44">
        <f t="shared" si="2"/>
        <v>3</v>
      </c>
      <c r="F19" s="44">
        <v>3</v>
      </c>
      <c r="G19" s="28"/>
      <c r="H19" s="28"/>
      <c r="I19" s="28"/>
      <c r="J19" s="29"/>
      <c r="K19" s="30"/>
      <c r="L19" s="30"/>
      <c r="M19" s="30"/>
      <c r="N19" s="30"/>
      <c r="O19" s="30"/>
      <c r="P19" s="30"/>
    </row>
    <row r="20" spans="2:16" ht="15" customHeight="1">
      <c r="B20" s="27" t="s">
        <v>154</v>
      </c>
      <c r="C20" s="44">
        <f t="shared" si="0"/>
        <v>6</v>
      </c>
      <c r="D20" s="44">
        <f t="shared" si="1"/>
        <v>6</v>
      </c>
      <c r="E20" s="44">
        <f t="shared" si="2"/>
        <v>6</v>
      </c>
      <c r="F20" s="44">
        <v>6</v>
      </c>
      <c r="G20" s="28"/>
      <c r="H20" s="28"/>
      <c r="I20" s="28"/>
      <c r="J20" s="29"/>
      <c r="K20" s="30"/>
      <c r="L20" s="30"/>
      <c r="M20" s="30"/>
      <c r="N20" s="30"/>
      <c r="O20" s="30"/>
      <c r="P20" s="30"/>
    </row>
    <row r="21" spans="2:16" ht="15" customHeight="1">
      <c r="B21" s="27" t="s">
        <v>155</v>
      </c>
      <c r="C21" s="44">
        <f t="shared" si="0"/>
        <v>2</v>
      </c>
      <c r="D21" s="44">
        <f t="shared" si="1"/>
        <v>2</v>
      </c>
      <c r="E21" s="44">
        <f t="shared" si="2"/>
        <v>2</v>
      </c>
      <c r="F21" s="44">
        <v>2</v>
      </c>
      <c r="G21" s="28"/>
      <c r="H21" s="28"/>
      <c r="I21" s="28"/>
      <c r="J21" s="29"/>
      <c r="K21" s="30"/>
      <c r="L21" s="30"/>
      <c r="M21" s="30"/>
      <c r="N21" s="30"/>
      <c r="O21" s="30"/>
      <c r="P21" s="30"/>
    </row>
    <row r="22" spans="2:16" ht="15" customHeight="1">
      <c r="B22" s="27" t="s">
        <v>156</v>
      </c>
      <c r="C22" s="44">
        <f t="shared" si="0"/>
        <v>5</v>
      </c>
      <c r="D22" s="44">
        <f t="shared" si="1"/>
        <v>5</v>
      </c>
      <c r="E22" s="44">
        <f t="shared" si="2"/>
        <v>5</v>
      </c>
      <c r="F22" s="44">
        <v>5</v>
      </c>
      <c r="G22" s="28"/>
      <c r="H22" s="28"/>
      <c r="I22" s="28"/>
      <c r="J22" s="29"/>
      <c r="K22" s="30"/>
      <c r="L22" s="30"/>
      <c r="M22" s="30"/>
      <c r="N22" s="30"/>
      <c r="O22" s="30"/>
      <c r="P22" s="30"/>
    </row>
    <row r="23" spans="2:16" ht="15" customHeight="1">
      <c r="B23" s="27" t="s">
        <v>157</v>
      </c>
      <c r="C23" s="44">
        <f t="shared" si="0"/>
        <v>1.51</v>
      </c>
      <c r="D23" s="44">
        <f t="shared" si="1"/>
        <v>1.51</v>
      </c>
      <c r="E23" s="44">
        <f t="shared" si="2"/>
        <v>1.51</v>
      </c>
      <c r="F23" s="44">
        <v>1.51</v>
      </c>
      <c r="G23" s="28"/>
      <c r="H23" s="28"/>
      <c r="I23" s="28"/>
      <c r="J23" s="29"/>
      <c r="K23" s="30"/>
      <c r="L23" s="30"/>
      <c r="M23" s="30"/>
      <c r="N23" s="30"/>
      <c r="O23" s="30"/>
      <c r="P23" s="30"/>
    </row>
    <row r="24" spans="2:16" ht="15" customHeight="1">
      <c r="B24" s="27" t="s">
        <v>158</v>
      </c>
      <c r="C24" s="44">
        <f t="shared" si="0"/>
        <v>1</v>
      </c>
      <c r="D24" s="44">
        <f t="shared" si="1"/>
        <v>1</v>
      </c>
      <c r="E24" s="44">
        <f t="shared" si="2"/>
        <v>1</v>
      </c>
      <c r="F24" s="44">
        <v>1</v>
      </c>
      <c r="G24" s="28"/>
      <c r="H24" s="28"/>
      <c r="I24" s="28"/>
      <c r="J24" s="29"/>
      <c r="K24" s="30"/>
      <c r="L24" s="30"/>
      <c r="M24" s="30"/>
      <c r="N24" s="30"/>
      <c r="O24" s="30"/>
      <c r="P24" s="30"/>
    </row>
    <row r="25" spans="2:16" ht="15" customHeight="1">
      <c r="B25" s="27" t="s">
        <v>159</v>
      </c>
      <c r="C25" s="44">
        <f t="shared" si="0"/>
        <v>8</v>
      </c>
      <c r="D25" s="44">
        <f t="shared" si="1"/>
        <v>8</v>
      </c>
      <c r="E25" s="44">
        <f t="shared" si="2"/>
        <v>8</v>
      </c>
      <c r="F25" s="44">
        <v>8</v>
      </c>
      <c r="G25" s="28"/>
      <c r="H25" s="28"/>
      <c r="I25" s="28"/>
      <c r="J25" s="29"/>
      <c r="K25" s="30"/>
      <c r="L25" s="30"/>
      <c r="M25" s="30"/>
      <c r="N25" s="30"/>
      <c r="O25" s="30"/>
      <c r="P25" s="30"/>
    </row>
    <row r="26" spans="2:16" ht="15" customHeight="1">
      <c r="B26" s="27" t="s">
        <v>160</v>
      </c>
      <c r="C26" s="44">
        <f t="shared" si="0"/>
        <v>11.74</v>
      </c>
      <c r="D26" s="44">
        <f t="shared" si="1"/>
        <v>11.74</v>
      </c>
      <c r="E26" s="44">
        <f t="shared" si="2"/>
        <v>11.74</v>
      </c>
      <c r="F26" s="44">
        <v>11.74</v>
      </c>
      <c r="G26" s="28"/>
      <c r="H26" s="28"/>
      <c r="I26" s="28"/>
      <c r="J26" s="29"/>
      <c r="K26" s="30"/>
      <c r="L26" s="30"/>
      <c r="M26" s="30"/>
      <c r="N26" s="30"/>
      <c r="O26" s="30"/>
      <c r="P26" s="30"/>
    </row>
    <row r="27" spans="2:16" ht="15" customHeight="1">
      <c r="B27" s="27" t="s">
        <v>161</v>
      </c>
      <c r="C27" s="44">
        <f t="shared" si="0"/>
        <v>2.1</v>
      </c>
      <c r="D27" s="44">
        <f t="shared" si="1"/>
        <v>2.1</v>
      </c>
      <c r="E27" s="44">
        <f t="shared" si="2"/>
        <v>2.1</v>
      </c>
      <c r="F27" s="44">
        <v>2.1</v>
      </c>
      <c r="G27" s="28"/>
      <c r="H27" s="28"/>
      <c r="I27" s="28"/>
      <c r="J27" s="29"/>
      <c r="K27" s="30"/>
      <c r="L27" s="30"/>
      <c r="M27" s="30"/>
      <c r="N27" s="30"/>
      <c r="O27" s="30"/>
      <c r="P27" s="30"/>
    </row>
    <row r="28" spans="2:16" ht="15" customHeight="1">
      <c r="B28" s="27" t="s">
        <v>162</v>
      </c>
      <c r="C28" s="44">
        <f t="shared" si="0"/>
        <v>7</v>
      </c>
      <c r="D28" s="44">
        <f t="shared" si="1"/>
        <v>7</v>
      </c>
      <c r="E28" s="44">
        <f t="shared" si="2"/>
        <v>7</v>
      </c>
      <c r="F28" s="44">
        <v>7</v>
      </c>
      <c r="G28" s="28"/>
      <c r="H28" s="28"/>
      <c r="I28" s="28"/>
      <c r="J28" s="29"/>
      <c r="K28" s="30"/>
      <c r="L28" s="30"/>
      <c r="M28" s="30"/>
      <c r="N28" s="30"/>
      <c r="O28" s="30"/>
      <c r="P28" s="30"/>
    </row>
    <row r="29" spans="2:16" ht="15" customHeight="1">
      <c r="B29" s="27" t="s">
        <v>163</v>
      </c>
      <c r="C29" s="44">
        <f t="shared" si="0"/>
        <v>103.22</v>
      </c>
      <c r="D29" s="44">
        <f t="shared" si="1"/>
        <v>103.22</v>
      </c>
      <c r="E29" s="44">
        <f t="shared" si="2"/>
        <v>103.22</v>
      </c>
      <c r="F29" s="44">
        <v>103.22</v>
      </c>
      <c r="G29" s="28"/>
      <c r="H29" s="28"/>
      <c r="I29" s="28"/>
      <c r="J29" s="29"/>
      <c r="K29" s="30"/>
      <c r="L29" s="30"/>
      <c r="M29" s="30"/>
      <c r="N29" s="30"/>
      <c r="O29" s="30"/>
      <c r="P29" s="30"/>
    </row>
    <row r="30" spans="2:16" ht="15" customHeight="1">
      <c r="B30" s="27" t="s">
        <v>164</v>
      </c>
      <c r="C30" s="44">
        <f t="shared" si="0"/>
        <v>2.11</v>
      </c>
      <c r="D30" s="44">
        <f t="shared" si="1"/>
        <v>2.11</v>
      </c>
      <c r="E30" s="44">
        <f t="shared" si="2"/>
        <v>2.11</v>
      </c>
      <c r="F30" s="44">
        <v>2.11</v>
      </c>
      <c r="G30" s="28"/>
      <c r="H30" s="28"/>
      <c r="I30" s="28"/>
      <c r="J30" s="29"/>
      <c r="K30" s="30"/>
      <c r="L30" s="30"/>
      <c r="M30" s="30"/>
      <c r="N30" s="30"/>
      <c r="O30" s="30"/>
      <c r="P30" s="30"/>
    </row>
    <row r="31" spans="2:16" ht="15" customHeight="1">
      <c r="B31" s="27" t="s">
        <v>87</v>
      </c>
      <c r="C31" s="44">
        <f t="shared" si="0"/>
        <v>283.39</v>
      </c>
      <c r="D31" s="44">
        <f t="shared" si="1"/>
        <v>283.39</v>
      </c>
      <c r="E31" s="44">
        <f t="shared" si="2"/>
        <v>283.39</v>
      </c>
      <c r="F31" s="44">
        <f>F32+F33+F34+F35+F36+F37</f>
        <v>283.39</v>
      </c>
      <c r="G31" s="28"/>
      <c r="H31" s="28"/>
      <c r="I31" s="28"/>
      <c r="J31" s="29"/>
      <c r="K31" s="30"/>
      <c r="L31" s="30"/>
      <c r="M31" s="30"/>
      <c r="N31" s="30"/>
      <c r="O31" s="30"/>
      <c r="P31" s="30"/>
    </row>
    <row r="32" spans="2:16" ht="15" customHeight="1">
      <c r="B32" s="27" t="s">
        <v>143</v>
      </c>
      <c r="C32" s="44">
        <f t="shared" si="0"/>
        <v>115.28</v>
      </c>
      <c r="D32" s="44">
        <f t="shared" si="1"/>
        <v>115.28</v>
      </c>
      <c r="E32" s="44">
        <f t="shared" si="2"/>
        <v>115.28</v>
      </c>
      <c r="F32" s="44">
        <v>115.28</v>
      </c>
      <c r="G32" s="28"/>
      <c r="H32" s="28"/>
      <c r="I32" s="28"/>
      <c r="J32" s="29"/>
      <c r="K32" s="30"/>
      <c r="L32" s="30"/>
      <c r="M32" s="30"/>
      <c r="N32" s="30"/>
      <c r="O32" s="30"/>
      <c r="P32" s="30"/>
    </row>
    <row r="33" spans="2:16" ht="15" customHeight="1">
      <c r="B33" s="27" t="s">
        <v>144</v>
      </c>
      <c r="C33" s="44">
        <f t="shared" si="0"/>
        <v>38.68</v>
      </c>
      <c r="D33" s="44">
        <f t="shared" si="1"/>
        <v>38.68</v>
      </c>
      <c r="E33" s="44">
        <f t="shared" si="2"/>
        <v>38.68</v>
      </c>
      <c r="F33" s="44">
        <v>38.68</v>
      </c>
      <c r="G33" s="28"/>
      <c r="H33" s="28"/>
      <c r="I33" s="28"/>
      <c r="J33" s="29"/>
      <c r="K33" s="30"/>
      <c r="L33" s="30"/>
      <c r="M33" s="30"/>
      <c r="N33" s="30"/>
      <c r="O33" s="30"/>
      <c r="P33" s="30"/>
    </row>
    <row r="34" spans="2:16" ht="15" customHeight="1">
      <c r="B34" s="27" t="s">
        <v>145</v>
      </c>
      <c r="C34" s="44">
        <f t="shared" si="0"/>
        <v>15.2</v>
      </c>
      <c r="D34" s="44">
        <f t="shared" si="1"/>
        <v>15.2</v>
      </c>
      <c r="E34" s="44">
        <f t="shared" si="2"/>
        <v>15.2</v>
      </c>
      <c r="F34" s="44">
        <v>15.2</v>
      </c>
      <c r="G34" s="28"/>
      <c r="H34" s="28"/>
      <c r="I34" s="28"/>
      <c r="J34" s="29"/>
      <c r="K34" s="30"/>
      <c r="L34" s="30"/>
      <c r="M34" s="30"/>
      <c r="N34" s="30"/>
      <c r="O34" s="30"/>
      <c r="P34" s="30"/>
    </row>
    <row r="35" spans="2:16" ht="15" customHeight="1">
      <c r="B35" s="27" t="s">
        <v>146</v>
      </c>
      <c r="C35" s="44">
        <f t="shared" si="0"/>
        <v>45.14</v>
      </c>
      <c r="D35" s="44">
        <f t="shared" si="1"/>
        <v>45.14</v>
      </c>
      <c r="E35" s="44">
        <f t="shared" si="2"/>
        <v>45.14</v>
      </c>
      <c r="F35" s="44">
        <v>45.14</v>
      </c>
      <c r="G35" s="28"/>
      <c r="H35" s="28"/>
      <c r="I35" s="28"/>
      <c r="J35" s="29"/>
      <c r="K35" s="30"/>
      <c r="L35" s="30"/>
      <c r="M35" s="30"/>
      <c r="N35" s="30"/>
      <c r="O35" s="30"/>
      <c r="P35" s="30"/>
    </row>
    <row r="36" spans="2:16" ht="15" customHeight="1">
      <c r="B36" s="27" t="s">
        <v>168</v>
      </c>
      <c r="C36" s="44">
        <f t="shared" si="0"/>
        <v>23.04</v>
      </c>
      <c r="D36" s="44">
        <f t="shared" si="1"/>
        <v>23.04</v>
      </c>
      <c r="E36" s="44">
        <f t="shared" si="2"/>
        <v>23.04</v>
      </c>
      <c r="F36" s="44">
        <v>23.04</v>
      </c>
      <c r="G36" s="28"/>
      <c r="H36" s="28"/>
      <c r="I36" s="28"/>
      <c r="J36" s="29"/>
      <c r="K36" s="30"/>
      <c r="L36" s="30"/>
      <c r="M36" s="30"/>
      <c r="N36" s="30"/>
      <c r="O36" s="30"/>
      <c r="P36" s="30"/>
    </row>
    <row r="37" spans="2:16" ht="15" customHeight="1">
      <c r="B37" s="27" t="s">
        <v>148</v>
      </c>
      <c r="C37" s="44">
        <f t="shared" si="0"/>
        <v>46.05</v>
      </c>
      <c r="D37" s="44">
        <f t="shared" si="1"/>
        <v>46.05</v>
      </c>
      <c r="E37" s="44">
        <f t="shared" si="2"/>
        <v>46.05</v>
      </c>
      <c r="F37" s="44">
        <v>46.05</v>
      </c>
      <c r="G37" s="28"/>
      <c r="H37" s="28"/>
      <c r="I37" s="28"/>
      <c r="J37" s="29"/>
      <c r="K37" s="30"/>
      <c r="L37" s="30"/>
      <c r="M37" s="30"/>
      <c r="N37" s="30"/>
      <c r="O37" s="30"/>
      <c r="P37" s="30"/>
    </row>
    <row r="38" spans="2:16" ht="15" customHeight="1">
      <c r="B38" s="27" t="s">
        <v>166</v>
      </c>
      <c r="C38" s="44">
        <f>C39+C42+C46</f>
        <v>44.629999999999995</v>
      </c>
      <c r="D38" s="44">
        <f>D39+D42+D46</f>
        <v>31.36</v>
      </c>
      <c r="E38" s="44">
        <f t="shared" si="2"/>
        <v>31.36</v>
      </c>
      <c r="F38" s="45">
        <f>F39+F42+F46</f>
        <v>31.36</v>
      </c>
      <c r="G38" s="31"/>
      <c r="H38" s="31"/>
      <c r="I38" s="31"/>
      <c r="J38" s="31"/>
      <c r="K38" s="31"/>
      <c r="L38" s="45">
        <f>L40+L46</f>
        <v>13.27</v>
      </c>
      <c r="M38" s="31"/>
      <c r="N38" s="31"/>
      <c r="O38" s="31"/>
      <c r="P38" s="31"/>
    </row>
    <row r="39" spans="2:16" ht="15" customHeight="1">
      <c r="B39" s="27" t="s">
        <v>81</v>
      </c>
      <c r="C39" s="44">
        <f>C40+C41</f>
        <v>34.409999999999997</v>
      </c>
      <c r="D39" s="44">
        <f>E39</f>
        <v>29.689999999999998</v>
      </c>
      <c r="E39" s="44">
        <f t="shared" si="2"/>
        <v>29.689999999999998</v>
      </c>
      <c r="F39" s="45">
        <f>F40+F41</f>
        <v>29.689999999999998</v>
      </c>
      <c r="G39" s="31"/>
      <c r="H39" s="31"/>
      <c r="I39" s="31"/>
      <c r="J39" s="31"/>
      <c r="K39" s="31"/>
      <c r="L39" s="45">
        <v>4.72</v>
      </c>
      <c r="M39" s="31"/>
      <c r="N39" s="31"/>
      <c r="O39" s="31"/>
      <c r="P39" s="31"/>
    </row>
    <row r="40" spans="2:16" ht="15" customHeight="1">
      <c r="B40" s="27" t="s">
        <v>82</v>
      </c>
      <c r="C40" s="44">
        <f>D40+L40</f>
        <v>32.58</v>
      </c>
      <c r="D40" s="44">
        <v>27.86</v>
      </c>
      <c r="E40" s="44">
        <f t="shared" si="2"/>
        <v>27.86</v>
      </c>
      <c r="F40" s="45">
        <v>27.86</v>
      </c>
      <c r="G40" s="31"/>
      <c r="H40" s="31"/>
      <c r="I40" s="31"/>
      <c r="J40" s="31"/>
      <c r="K40" s="31"/>
      <c r="L40" s="45">
        <v>4.72</v>
      </c>
      <c r="M40" s="31"/>
      <c r="N40" s="31"/>
      <c r="O40" s="31"/>
      <c r="P40" s="31"/>
    </row>
    <row r="41" spans="2:16" ht="15" customHeight="1">
      <c r="B41" s="27" t="s">
        <v>167</v>
      </c>
      <c r="C41" s="44">
        <f t="shared" si="0"/>
        <v>1.83</v>
      </c>
      <c r="D41" s="44">
        <f t="shared" si="1"/>
        <v>1.83</v>
      </c>
      <c r="E41" s="44">
        <f t="shared" si="2"/>
        <v>1.83</v>
      </c>
      <c r="F41" s="45">
        <v>1.83</v>
      </c>
      <c r="G41" s="31"/>
      <c r="H41" s="31"/>
      <c r="I41" s="31"/>
      <c r="J41" s="31"/>
      <c r="K41" s="31"/>
      <c r="L41" s="31"/>
      <c r="M41" s="31"/>
      <c r="N41" s="31"/>
      <c r="O41" s="31"/>
      <c r="P41" s="31"/>
    </row>
    <row r="42" spans="2:16" ht="15" customHeight="1">
      <c r="B42" s="27" t="s">
        <v>84</v>
      </c>
      <c r="C42" s="44">
        <f t="shared" si="0"/>
        <v>1.67</v>
      </c>
      <c r="D42" s="44">
        <f t="shared" si="1"/>
        <v>1.67</v>
      </c>
      <c r="E42" s="44">
        <f t="shared" si="2"/>
        <v>1.67</v>
      </c>
      <c r="F42" s="45">
        <f>F43+F44+F45</f>
        <v>1.67</v>
      </c>
      <c r="G42" s="31"/>
      <c r="H42" s="31"/>
      <c r="I42" s="31"/>
      <c r="J42" s="31"/>
      <c r="K42" s="31"/>
      <c r="L42" s="31"/>
      <c r="M42" s="31"/>
      <c r="N42" s="31"/>
      <c r="O42" s="31"/>
      <c r="P42" s="31"/>
    </row>
    <row r="43" spans="2:16" ht="15" customHeight="1">
      <c r="B43" s="27" t="s">
        <v>152</v>
      </c>
      <c r="C43" s="44">
        <f t="shared" si="0"/>
        <v>0.45</v>
      </c>
      <c r="D43" s="44">
        <f t="shared" si="1"/>
        <v>0.45</v>
      </c>
      <c r="E43" s="44">
        <f t="shared" si="2"/>
        <v>0.45</v>
      </c>
      <c r="F43" s="45">
        <v>0.45</v>
      </c>
      <c r="G43" s="31"/>
      <c r="H43" s="31"/>
      <c r="I43" s="31"/>
      <c r="J43" s="31"/>
      <c r="K43" s="31"/>
      <c r="L43" s="31"/>
      <c r="M43" s="31"/>
      <c r="N43" s="31"/>
      <c r="O43" s="31"/>
      <c r="P43" s="31"/>
    </row>
    <row r="44" spans="2:16" ht="15" customHeight="1">
      <c r="B44" s="27" t="s">
        <v>161</v>
      </c>
      <c r="C44" s="44">
        <f t="shared" si="0"/>
        <v>0.18</v>
      </c>
      <c r="D44" s="44">
        <f t="shared" si="1"/>
        <v>0.18</v>
      </c>
      <c r="E44" s="44">
        <f t="shared" si="2"/>
        <v>0.18</v>
      </c>
      <c r="F44" s="45">
        <v>0.18</v>
      </c>
      <c r="G44" s="31"/>
      <c r="H44" s="31"/>
      <c r="I44" s="31"/>
      <c r="J44" s="31"/>
      <c r="K44" s="31"/>
      <c r="L44" s="31"/>
      <c r="M44" s="31"/>
      <c r="N44" s="31"/>
      <c r="O44" s="31"/>
      <c r="P44" s="31"/>
    </row>
    <row r="45" spans="2:16" ht="15" customHeight="1">
      <c r="B45" s="27" t="s">
        <v>164</v>
      </c>
      <c r="C45" s="44">
        <f t="shared" si="0"/>
        <v>1.04</v>
      </c>
      <c r="D45" s="44">
        <f t="shared" si="1"/>
        <v>1.04</v>
      </c>
      <c r="E45" s="44">
        <f t="shared" si="2"/>
        <v>1.04</v>
      </c>
      <c r="F45" s="45">
        <v>1.04</v>
      </c>
      <c r="G45" s="31"/>
      <c r="H45" s="31"/>
      <c r="I45" s="31"/>
      <c r="J45" s="31"/>
      <c r="K45" s="31"/>
      <c r="L45" s="31"/>
      <c r="M45" s="31"/>
      <c r="N45" s="31"/>
      <c r="O45" s="31"/>
      <c r="P45" s="31"/>
    </row>
    <row r="46" spans="2:16" ht="15" customHeight="1">
      <c r="B46" s="27" t="s">
        <v>87</v>
      </c>
      <c r="C46" s="44">
        <f>L46</f>
        <v>8.5500000000000007</v>
      </c>
      <c r="D46" s="45"/>
      <c r="E46" s="44"/>
      <c r="F46" s="45"/>
      <c r="G46" s="31"/>
      <c r="H46" s="31"/>
      <c r="I46" s="31"/>
      <c r="J46" s="31"/>
      <c r="K46" s="31"/>
      <c r="L46" s="45">
        <f>L47+L48</f>
        <v>8.5500000000000007</v>
      </c>
      <c r="M46" s="31"/>
      <c r="N46" s="31"/>
      <c r="O46" s="31"/>
      <c r="P46" s="31"/>
    </row>
    <row r="47" spans="2:16" ht="15" customHeight="1">
      <c r="B47" s="27" t="s">
        <v>146</v>
      </c>
      <c r="C47" s="44">
        <f>L47</f>
        <v>2.79</v>
      </c>
      <c r="D47" s="45"/>
      <c r="E47" s="44"/>
      <c r="F47" s="45"/>
      <c r="G47" s="31"/>
      <c r="H47" s="31"/>
      <c r="I47" s="31"/>
      <c r="J47" s="31"/>
      <c r="K47" s="31"/>
      <c r="L47" s="45">
        <v>2.79</v>
      </c>
      <c r="M47" s="31"/>
      <c r="N47" s="31"/>
      <c r="O47" s="31"/>
      <c r="P47" s="31"/>
    </row>
    <row r="48" spans="2:16" ht="15" customHeight="1">
      <c r="B48" s="27" t="s">
        <v>147</v>
      </c>
      <c r="C48" s="44">
        <f>L48</f>
        <v>5.76</v>
      </c>
      <c r="D48" s="45"/>
      <c r="E48" s="44"/>
      <c r="F48" s="45"/>
      <c r="G48" s="31"/>
      <c r="H48" s="31"/>
      <c r="I48" s="31"/>
      <c r="J48" s="31"/>
      <c r="K48" s="31"/>
      <c r="L48" s="45">
        <v>5.76</v>
      </c>
      <c r="M48" s="31"/>
      <c r="N48" s="31"/>
      <c r="O48" s="31"/>
      <c r="P48" s="31"/>
    </row>
    <row r="49" spans="2:16" ht="29.25" customHeight="1">
      <c r="B49" s="78"/>
      <c r="C49" s="79"/>
      <c r="D49" s="79"/>
      <c r="E49" s="79"/>
      <c r="F49" s="79"/>
      <c r="G49" s="79"/>
      <c r="H49" s="79"/>
      <c r="I49" s="79"/>
      <c r="J49" s="79"/>
      <c r="K49" s="79"/>
      <c r="L49" s="79"/>
      <c r="M49" s="79"/>
      <c r="N49" s="79"/>
      <c r="O49" s="79"/>
      <c r="P49" s="79"/>
    </row>
    <row r="53" spans="2:16">
      <c r="C53" s="56"/>
    </row>
  </sheetData>
  <sheetProtection password="ED9D" sheet="1" objects="1" scenarios="1"/>
  <mergeCells count="16">
    <mergeCell ref="B2:P2"/>
    <mergeCell ref="B4:B6"/>
    <mergeCell ref="C4:C6"/>
    <mergeCell ref="D4:I4"/>
    <mergeCell ref="J4:J6"/>
    <mergeCell ref="K4:K6"/>
    <mergeCell ref="L4:L6"/>
    <mergeCell ref="M4:M6"/>
    <mergeCell ref="N4:N6"/>
    <mergeCell ref="O4:O6"/>
    <mergeCell ref="B49:P49"/>
    <mergeCell ref="P4:P6"/>
    <mergeCell ref="D5:D6"/>
    <mergeCell ref="E5:G5"/>
    <mergeCell ref="H5:H6"/>
    <mergeCell ref="I5:I6"/>
  </mergeCells>
  <phoneticPr fontId="2" type="noConversion"/>
  <printOptions horizontalCentered="1"/>
  <pageMargins left="0" right="0" top="0.19685039370078741" bottom="0" header="0.51181102362204722" footer="0.51181102362204722"/>
  <pageSetup paperSize="9" scale="65"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B1:P28"/>
  <sheetViews>
    <sheetView workbookViewId="0">
      <pane ySplit="6" topLeftCell="A16" activePane="bottomLeft" state="frozen"/>
      <selection pane="bottomLeft" activeCell="C8" sqref="C8:F8"/>
    </sheetView>
  </sheetViews>
  <sheetFormatPr defaultRowHeight="14.25"/>
  <cols>
    <col min="1" max="1" width="4.625" customWidth="1"/>
    <col min="2" max="2" width="22.375" customWidth="1"/>
    <col min="3" max="3" width="8.375" customWidth="1"/>
    <col min="4" max="4" width="8.125" customWidth="1"/>
    <col min="5" max="5" width="8.5" bestFit="1" customWidth="1"/>
    <col min="6" max="7" width="7.625" customWidth="1"/>
    <col min="8" max="8" width="6.75" customWidth="1"/>
    <col min="9" max="9" width="6.625" customWidth="1"/>
    <col min="10" max="10" width="7.25" customWidth="1"/>
    <col min="11" max="11" width="7.375" customWidth="1"/>
    <col min="12" max="12" width="5" customWidth="1"/>
    <col min="13" max="13" width="5.75" customWidth="1"/>
    <col min="14" max="14" width="6.125" customWidth="1"/>
    <col min="15" max="15" width="7.375" customWidth="1"/>
    <col min="16" max="16" width="6.75" customWidth="1"/>
  </cols>
  <sheetData>
    <row r="1" spans="2:16">
      <c r="B1" t="s">
        <v>88</v>
      </c>
    </row>
    <row r="2" spans="2:16" ht="20.25">
      <c r="B2" s="83" t="s">
        <v>89</v>
      </c>
      <c r="C2" s="83"/>
      <c r="D2" s="83"/>
      <c r="E2" s="83"/>
      <c r="F2" s="83"/>
      <c r="G2" s="83"/>
      <c r="H2" s="83"/>
      <c r="I2" s="83"/>
      <c r="J2" s="83"/>
      <c r="K2" s="83"/>
      <c r="L2" s="83"/>
      <c r="M2" s="83"/>
      <c r="N2" s="83"/>
    </row>
    <row r="3" spans="2:16" ht="16.5" customHeight="1">
      <c r="B3" s="24" t="s">
        <v>142</v>
      </c>
      <c r="C3" s="25"/>
      <c r="D3" s="25"/>
      <c r="E3" s="25"/>
      <c r="F3" s="25"/>
      <c r="G3" s="25"/>
      <c r="H3" s="25"/>
      <c r="I3" s="25"/>
      <c r="J3" s="25"/>
      <c r="K3" s="25" t="s">
        <v>65</v>
      </c>
      <c r="L3" s="25"/>
      <c r="M3" s="25"/>
      <c r="N3" s="21"/>
    </row>
    <row r="4" spans="2:16" ht="20.25" customHeight="1">
      <c r="B4" s="80" t="s">
        <v>165</v>
      </c>
      <c r="C4" s="92" t="s">
        <v>66</v>
      </c>
      <c r="D4" s="93" t="s">
        <v>90</v>
      </c>
      <c r="E4" s="93"/>
      <c r="F4" s="93"/>
      <c r="G4" s="93"/>
      <c r="H4" s="93"/>
      <c r="I4" s="93"/>
      <c r="J4" s="86" t="s">
        <v>91</v>
      </c>
      <c r="K4" s="94" t="s">
        <v>92</v>
      </c>
      <c r="L4" s="94" t="s">
        <v>93</v>
      </c>
      <c r="M4" s="94" t="s">
        <v>94</v>
      </c>
      <c r="N4" s="94" t="s">
        <v>95</v>
      </c>
      <c r="O4" s="86" t="s">
        <v>96</v>
      </c>
      <c r="P4" s="86" t="s">
        <v>97</v>
      </c>
    </row>
    <row r="5" spans="2:16" ht="22.5" customHeight="1">
      <c r="B5" s="81"/>
      <c r="C5" s="92"/>
      <c r="D5" s="87" t="s">
        <v>46</v>
      </c>
      <c r="E5" s="89" t="s">
        <v>98</v>
      </c>
      <c r="F5" s="90"/>
      <c r="G5" s="91"/>
      <c r="H5" s="87" t="s">
        <v>99</v>
      </c>
      <c r="I5" s="87" t="s">
        <v>100</v>
      </c>
      <c r="J5" s="86"/>
      <c r="K5" s="95"/>
      <c r="L5" s="95"/>
      <c r="M5" s="95"/>
      <c r="N5" s="95"/>
      <c r="O5" s="86"/>
      <c r="P5" s="86"/>
    </row>
    <row r="6" spans="2:16" ht="29.25" customHeight="1">
      <c r="B6" s="82"/>
      <c r="C6" s="92"/>
      <c r="D6" s="88"/>
      <c r="E6" s="47" t="s">
        <v>101</v>
      </c>
      <c r="F6" s="48" t="s">
        <v>102</v>
      </c>
      <c r="G6" s="48" t="s">
        <v>103</v>
      </c>
      <c r="H6" s="88"/>
      <c r="I6" s="88"/>
      <c r="J6" s="86"/>
      <c r="K6" s="96"/>
      <c r="L6" s="96"/>
      <c r="M6" s="96"/>
      <c r="N6" s="96"/>
      <c r="O6" s="86"/>
      <c r="P6" s="86"/>
    </row>
    <row r="7" spans="2:16" ht="15" customHeight="1">
      <c r="B7" s="27" t="s">
        <v>169</v>
      </c>
      <c r="C7" s="49">
        <v>1473.55</v>
      </c>
      <c r="D7" s="49">
        <v>1412.8</v>
      </c>
      <c r="E7" s="49">
        <v>1412.8</v>
      </c>
      <c r="F7" s="49">
        <v>1412.8</v>
      </c>
      <c r="G7" s="49"/>
      <c r="H7" s="49"/>
      <c r="I7" s="49"/>
      <c r="J7" s="50"/>
      <c r="K7" s="51"/>
      <c r="L7" s="51"/>
      <c r="M7" s="51"/>
      <c r="N7" s="52"/>
      <c r="O7" s="53"/>
      <c r="P7" s="51">
        <f>P8</f>
        <v>60.75</v>
      </c>
    </row>
    <row r="8" spans="2:16" ht="15" customHeight="1">
      <c r="B8" s="27" t="s">
        <v>170</v>
      </c>
      <c r="C8" s="49">
        <v>1473.55</v>
      </c>
      <c r="D8" s="49">
        <v>1412.8</v>
      </c>
      <c r="E8" s="49">
        <v>1412.8</v>
      </c>
      <c r="F8" s="49">
        <v>1412.8</v>
      </c>
      <c r="G8" s="49"/>
      <c r="H8" s="49"/>
      <c r="I8" s="49"/>
      <c r="J8" s="49"/>
      <c r="K8" s="49"/>
      <c r="L8" s="49"/>
      <c r="M8" s="49"/>
      <c r="N8" s="51"/>
      <c r="O8" s="53"/>
      <c r="P8" s="51">
        <f>P9+P24</f>
        <v>60.75</v>
      </c>
    </row>
    <row r="9" spans="2:16" ht="15" customHeight="1">
      <c r="B9" s="27" t="s">
        <v>171</v>
      </c>
      <c r="C9" s="49">
        <f>D9+P9</f>
        <v>821.05</v>
      </c>
      <c r="D9" s="49">
        <f>D10+D11+D12+D13+D14+D15+D16</f>
        <v>767.3</v>
      </c>
      <c r="E9" s="49">
        <f>E10+E11+E12+E13+E14+E15+E16</f>
        <v>767.3</v>
      </c>
      <c r="F9" s="49">
        <f>F10+F11+F12+F13+F14+F15+F16</f>
        <v>767.3</v>
      </c>
      <c r="G9" s="49"/>
      <c r="H9" s="49"/>
      <c r="I9" s="49"/>
      <c r="J9" s="50"/>
      <c r="K9" s="51"/>
      <c r="L9" s="51"/>
      <c r="M9" s="51"/>
      <c r="N9" s="54"/>
      <c r="O9" s="53"/>
      <c r="P9" s="51">
        <v>53.75</v>
      </c>
    </row>
    <row r="10" spans="2:16" ht="15" customHeight="1">
      <c r="B10" s="32" t="s">
        <v>172</v>
      </c>
      <c r="C10" s="49">
        <v>230.81</v>
      </c>
      <c r="D10" s="49">
        <v>230.81</v>
      </c>
      <c r="E10" s="49">
        <v>230.81</v>
      </c>
      <c r="F10" s="49">
        <v>230.81</v>
      </c>
      <c r="G10" s="49"/>
      <c r="H10" s="49"/>
      <c r="I10" s="49"/>
      <c r="J10" s="50"/>
      <c r="K10" s="51"/>
      <c r="L10" s="51"/>
      <c r="M10" s="51"/>
      <c r="N10" s="54"/>
      <c r="O10" s="53"/>
      <c r="P10" s="53"/>
    </row>
    <row r="11" spans="2:16" ht="15" customHeight="1">
      <c r="B11" s="32" t="s">
        <v>173</v>
      </c>
      <c r="C11" s="49">
        <v>166.49</v>
      </c>
      <c r="D11" s="49">
        <v>166.49</v>
      </c>
      <c r="E11" s="49">
        <v>166.49</v>
      </c>
      <c r="F11" s="49">
        <v>166.49</v>
      </c>
      <c r="G11" s="49"/>
      <c r="H11" s="49"/>
      <c r="I11" s="49"/>
      <c r="J11" s="50"/>
      <c r="K11" s="51"/>
      <c r="L11" s="51"/>
      <c r="M11" s="51"/>
      <c r="N11" s="54"/>
      <c r="O11" s="53"/>
      <c r="P11" s="53"/>
    </row>
    <row r="12" spans="2:16" ht="15" customHeight="1">
      <c r="B12" s="32" t="s">
        <v>174</v>
      </c>
      <c r="C12" s="49">
        <v>95</v>
      </c>
      <c r="D12" s="49">
        <v>95</v>
      </c>
      <c r="E12" s="49">
        <v>95</v>
      </c>
      <c r="F12" s="49">
        <v>95</v>
      </c>
      <c r="G12" s="49"/>
      <c r="H12" s="49"/>
      <c r="I12" s="49"/>
      <c r="J12" s="50"/>
      <c r="K12" s="51"/>
      <c r="L12" s="51"/>
      <c r="M12" s="51"/>
      <c r="N12" s="54"/>
      <c r="O12" s="53"/>
      <c r="P12" s="53"/>
    </row>
    <row r="13" spans="2:16" ht="15" customHeight="1">
      <c r="B13" s="32" t="s">
        <v>175</v>
      </c>
      <c r="C13" s="49">
        <v>100</v>
      </c>
      <c r="D13" s="49">
        <v>100</v>
      </c>
      <c r="E13" s="49">
        <v>100</v>
      </c>
      <c r="F13" s="49">
        <v>100</v>
      </c>
      <c r="G13" s="49"/>
      <c r="H13" s="49"/>
      <c r="I13" s="49"/>
      <c r="J13" s="50"/>
      <c r="K13" s="51"/>
      <c r="L13" s="51"/>
      <c r="M13" s="51"/>
      <c r="N13" s="54"/>
      <c r="O13" s="53"/>
      <c r="P13" s="53"/>
    </row>
    <row r="14" spans="2:16" ht="15" customHeight="1">
      <c r="B14" s="32" t="s">
        <v>176</v>
      </c>
      <c r="C14" s="49">
        <v>60</v>
      </c>
      <c r="D14" s="49">
        <v>60</v>
      </c>
      <c r="E14" s="49">
        <v>60</v>
      </c>
      <c r="F14" s="49">
        <v>60</v>
      </c>
      <c r="G14" s="49"/>
      <c r="H14" s="49"/>
      <c r="I14" s="49"/>
      <c r="J14" s="50"/>
      <c r="K14" s="51"/>
      <c r="L14" s="51"/>
      <c r="M14" s="51"/>
      <c r="N14" s="54"/>
      <c r="O14" s="53"/>
      <c r="P14" s="53"/>
    </row>
    <row r="15" spans="2:16" ht="15" customHeight="1">
      <c r="B15" s="32" t="s">
        <v>177</v>
      </c>
      <c r="C15" s="49">
        <v>85</v>
      </c>
      <c r="D15" s="49">
        <v>85</v>
      </c>
      <c r="E15" s="49">
        <v>85</v>
      </c>
      <c r="F15" s="49">
        <v>85</v>
      </c>
      <c r="G15" s="49"/>
      <c r="H15" s="49"/>
      <c r="I15" s="49"/>
      <c r="J15" s="50"/>
      <c r="K15" s="51"/>
      <c r="L15" s="51"/>
      <c r="M15" s="51"/>
      <c r="N15" s="54"/>
      <c r="O15" s="53"/>
      <c r="P15" s="53"/>
    </row>
    <row r="16" spans="2:16" ht="15" customHeight="1">
      <c r="B16" s="32" t="s">
        <v>178</v>
      </c>
      <c r="C16" s="49">
        <v>30</v>
      </c>
      <c r="D16" s="49">
        <v>30</v>
      </c>
      <c r="E16" s="49">
        <v>30</v>
      </c>
      <c r="F16" s="49">
        <v>30</v>
      </c>
      <c r="G16" s="49"/>
      <c r="H16" s="49"/>
      <c r="I16" s="49"/>
      <c r="J16" s="50"/>
      <c r="K16" s="51"/>
      <c r="L16" s="51"/>
      <c r="M16" s="51"/>
      <c r="N16" s="54"/>
      <c r="O16" s="53"/>
      <c r="P16" s="53"/>
    </row>
    <row r="17" spans="2:16" ht="15" customHeight="1">
      <c r="B17" s="27" t="s">
        <v>179</v>
      </c>
      <c r="C17" s="49">
        <v>205</v>
      </c>
      <c r="D17" s="49">
        <v>205</v>
      </c>
      <c r="E17" s="49">
        <v>205</v>
      </c>
      <c r="F17" s="49">
        <v>205</v>
      </c>
      <c r="G17" s="49"/>
      <c r="H17" s="49"/>
      <c r="I17" s="49"/>
      <c r="J17" s="50"/>
      <c r="K17" s="51"/>
      <c r="L17" s="51"/>
      <c r="M17" s="51"/>
      <c r="N17" s="54"/>
      <c r="O17" s="53"/>
      <c r="P17" s="53"/>
    </row>
    <row r="18" spans="2:16" ht="16.5" customHeight="1">
      <c r="B18" s="32" t="s">
        <v>180</v>
      </c>
      <c r="C18" s="49">
        <v>205</v>
      </c>
      <c r="D18" s="49">
        <v>205</v>
      </c>
      <c r="E18" s="49">
        <v>205</v>
      </c>
      <c r="F18" s="49">
        <v>205</v>
      </c>
      <c r="G18" s="49"/>
      <c r="H18" s="49"/>
      <c r="I18" s="49"/>
      <c r="J18" s="50"/>
      <c r="K18" s="51"/>
      <c r="L18" s="51"/>
      <c r="M18" s="51"/>
      <c r="N18" s="54"/>
      <c r="O18" s="53"/>
      <c r="P18" s="53"/>
    </row>
    <row r="19" spans="2:16" ht="15" customHeight="1">
      <c r="B19" s="32" t="s">
        <v>181</v>
      </c>
      <c r="C19" s="49">
        <f>C20+C21</f>
        <v>10.5</v>
      </c>
      <c r="D19" s="49">
        <f>D20+D21</f>
        <v>10.5</v>
      </c>
      <c r="E19" s="49">
        <f>E20+E21</f>
        <v>10.5</v>
      </c>
      <c r="F19" s="49">
        <f>F20+F21</f>
        <v>10.5</v>
      </c>
      <c r="G19" s="49"/>
      <c r="H19" s="49"/>
      <c r="I19" s="49"/>
      <c r="J19" s="50"/>
      <c r="K19" s="51"/>
      <c r="L19" s="51"/>
      <c r="M19" s="51"/>
      <c r="N19" s="54"/>
      <c r="O19" s="53"/>
      <c r="P19" s="53"/>
    </row>
    <row r="20" spans="2:16" ht="15" customHeight="1">
      <c r="B20" s="32" t="s">
        <v>182</v>
      </c>
      <c r="C20" s="49">
        <v>8</v>
      </c>
      <c r="D20" s="49">
        <v>8</v>
      </c>
      <c r="E20" s="49">
        <v>8</v>
      </c>
      <c r="F20" s="49">
        <v>8</v>
      </c>
      <c r="G20" s="49"/>
      <c r="H20" s="49"/>
      <c r="I20" s="49"/>
      <c r="J20" s="50"/>
      <c r="K20" s="51"/>
      <c r="L20" s="51"/>
      <c r="M20" s="51"/>
      <c r="N20" s="54"/>
      <c r="O20" s="53"/>
      <c r="P20" s="53"/>
    </row>
    <row r="21" spans="2:16" ht="15" customHeight="1">
      <c r="B21" s="32" t="s">
        <v>183</v>
      </c>
      <c r="C21" s="49">
        <v>2.5</v>
      </c>
      <c r="D21" s="49">
        <v>2.5</v>
      </c>
      <c r="E21" s="49">
        <v>2.5</v>
      </c>
      <c r="F21" s="49">
        <v>2.5</v>
      </c>
      <c r="G21" s="49"/>
      <c r="H21" s="49"/>
      <c r="I21" s="49"/>
      <c r="J21" s="50"/>
      <c r="K21" s="51"/>
      <c r="L21" s="51"/>
      <c r="M21" s="51"/>
      <c r="N21" s="54"/>
      <c r="O21" s="53"/>
      <c r="P21" s="53"/>
    </row>
    <row r="22" spans="2:16" ht="15" customHeight="1">
      <c r="B22" s="32" t="s">
        <v>184</v>
      </c>
      <c r="C22" s="49">
        <v>30</v>
      </c>
      <c r="D22" s="49">
        <v>30</v>
      </c>
      <c r="E22" s="49">
        <v>30</v>
      </c>
      <c r="F22" s="49">
        <v>30</v>
      </c>
      <c r="G22" s="49"/>
      <c r="H22" s="49"/>
      <c r="I22" s="49"/>
      <c r="J22" s="50"/>
      <c r="K22" s="51"/>
      <c r="L22" s="51"/>
      <c r="M22" s="51"/>
      <c r="N22" s="54"/>
      <c r="O22" s="53"/>
      <c r="P22" s="53"/>
    </row>
    <row r="23" spans="2:16" ht="15" customHeight="1">
      <c r="B23" s="32" t="s">
        <v>185</v>
      </c>
      <c r="C23" s="49">
        <v>30</v>
      </c>
      <c r="D23" s="49">
        <v>30</v>
      </c>
      <c r="E23" s="49">
        <v>30</v>
      </c>
      <c r="F23" s="49">
        <v>30</v>
      </c>
      <c r="G23" s="49"/>
      <c r="H23" s="49"/>
      <c r="I23" s="49"/>
      <c r="J23" s="50"/>
      <c r="K23" s="51"/>
      <c r="L23" s="51"/>
      <c r="M23" s="51"/>
      <c r="N23" s="54"/>
      <c r="O23" s="53"/>
      <c r="P23" s="51"/>
    </row>
    <row r="24" spans="2:16" ht="15" customHeight="1">
      <c r="B24" s="32" t="s">
        <v>186</v>
      </c>
      <c r="C24" s="49">
        <f>P24</f>
        <v>7</v>
      </c>
      <c r="D24" s="49"/>
      <c r="E24" s="49"/>
      <c r="F24" s="49"/>
      <c r="G24" s="49"/>
      <c r="H24" s="49"/>
      <c r="I24" s="49"/>
      <c r="J24" s="50"/>
      <c r="K24" s="51"/>
      <c r="L24" s="51"/>
      <c r="M24" s="51"/>
      <c r="N24" s="54"/>
      <c r="O24" s="53"/>
      <c r="P24" s="51">
        <v>7</v>
      </c>
    </row>
    <row r="25" spans="2:16" ht="15" customHeight="1">
      <c r="B25" s="27" t="s">
        <v>187</v>
      </c>
      <c r="C25" s="49">
        <f>P25</f>
        <v>7</v>
      </c>
      <c r="D25" s="49"/>
      <c r="E25" s="49"/>
      <c r="F25" s="49"/>
      <c r="G25" s="49"/>
      <c r="H25" s="49"/>
      <c r="I25" s="49"/>
      <c r="J25" s="50"/>
      <c r="K25" s="51"/>
      <c r="L25" s="51"/>
      <c r="M25" s="51"/>
      <c r="N25" s="54"/>
      <c r="O25" s="53"/>
      <c r="P25" s="51">
        <v>7</v>
      </c>
    </row>
    <row r="26" spans="2:16" ht="15" customHeight="1">
      <c r="B26" s="32" t="s">
        <v>190</v>
      </c>
      <c r="C26" s="51">
        <v>400</v>
      </c>
      <c r="D26" s="49">
        <v>400</v>
      </c>
      <c r="E26" s="49">
        <v>400</v>
      </c>
      <c r="F26" s="49">
        <v>400</v>
      </c>
      <c r="G26" s="49"/>
      <c r="H26" s="49"/>
      <c r="I26" s="49"/>
      <c r="J26" s="50"/>
      <c r="K26" s="51"/>
      <c r="L26" s="51"/>
      <c r="M26" s="51"/>
      <c r="N26" s="54"/>
      <c r="O26" s="53"/>
      <c r="P26" s="51"/>
    </row>
    <row r="27" spans="2:16" ht="15" customHeight="1">
      <c r="B27" s="27" t="s">
        <v>190</v>
      </c>
      <c r="C27" s="49">
        <v>400</v>
      </c>
      <c r="D27" s="49">
        <v>400</v>
      </c>
      <c r="E27" s="49">
        <v>400</v>
      </c>
      <c r="F27" s="49">
        <v>400</v>
      </c>
      <c r="G27" s="49"/>
      <c r="H27" s="49"/>
      <c r="I27" s="49"/>
      <c r="J27" s="50"/>
      <c r="K27" s="51"/>
      <c r="L27" s="51"/>
      <c r="M27" s="51"/>
      <c r="N27" s="54"/>
      <c r="O27" s="53"/>
      <c r="P27" s="57"/>
    </row>
    <row r="28" spans="2:16" ht="39.75" customHeight="1">
      <c r="B28" s="78"/>
      <c r="C28" s="79"/>
      <c r="D28" s="79"/>
      <c r="E28" s="79"/>
      <c r="F28" s="79"/>
      <c r="G28" s="79"/>
      <c r="H28" s="79"/>
      <c r="I28" s="79"/>
      <c r="J28" s="79"/>
      <c r="K28" s="79"/>
      <c r="L28" s="79"/>
      <c r="M28" s="79"/>
      <c r="N28" s="79"/>
    </row>
  </sheetData>
  <sheetProtection password="ED9D" sheet="1" objects="1" scenarios="1"/>
  <mergeCells count="16">
    <mergeCell ref="B2:N2"/>
    <mergeCell ref="B4:B6"/>
    <mergeCell ref="C4:C6"/>
    <mergeCell ref="D4:I4"/>
    <mergeCell ref="J4:J6"/>
    <mergeCell ref="K4:K6"/>
    <mergeCell ref="L4:L6"/>
    <mergeCell ref="M4:M6"/>
    <mergeCell ref="N4:N6"/>
    <mergeCell ref="B28:N28"/>
    <mergeCell ref="O4:O6"/>
    <mergeCell ref="P4:P6"/>
    <mergeCell ref="D5:D6"/>
    <mergeCell ref="E5:G5"/>
    <mergeCell ref="H5:H6"/>
    <mergeCell ref="I5:I6"/>
  </mergeCells>
  <phoneticPr fontId="2" type="noConversion"/>
  <printOptions horizontalCentered="1"/>
  <pageMargins left="0.15748031496062992" right="0.15748031496062992" top="0.39370078740157483" bottom="0"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D11"/>
  <sheetViews>
    <sheetView workbookViewId="0">
      <selection activeCell="G29" sqref="G29"/>
    </sheetView>
  </sheetViews>
  <sheetFormatPr defaultRowHeight="14.25"/>
  <cols>
    <col min="1" max="1" width="17.375" customWidth="1"/>
    <col min="2" max="2" width="7.125" customWidth="1"/>
    <col min="3" max="3" width="44.375" customWidth="1"/>
    <col min="4" max="4" width="10.625" customWidth="1"/>
  </cols>
  <sheetData>
    <row r="1" spans="1:4">
      <c r="A1" t="s">
        <v>104</v>
      </c>
    </row>
    <row r="2" spans="1:4" ht="20.25">
      <c r="A2" s="83" t="s">
        <v>105</v>
      </c>
      <c r="B2" s="83"/>
      <c r="C2" s="83"/>
      <c r="D2" s="83"/>
    </row>
    <row r="3" spans="1:4" ht="18" customHeight="1">
      <c r="A3" s="24" t="s">
        <v>130</v>
      </c>
      <c r="B3" s="24"/>
      <c r="C3" s="24"/>
      <c r="D3" s="25" t="s">
        <v>65</v>
      </c>
    </row>
    <row r="4" spans="1:4" ht="25.5" customHeight="1">
      <c r="A4" s="33" t="s">
        <v>106</v>
      </c>
      <c r="B4" s="33" t="s">
        <v>107</v>
      </c>
      <c r="C4" s="33" t="s">
        <v>108</v>
      </c>
      <c r="D4" s="34" t="s">
        <v>109</v>
      </c>
    </row>
    <row r="5" spans="1:4" ht="15" customHeight="1">
      <c r="A5" s="27" t="s">
        <v>169</v>
      </c>
      <c r="B5" s="35"/>
      <c r="C5" s="35"/>
      <c r="D5" s="55">
        <f>D6</f>
        <v>211.4</v>
      </c>
    </row>
    <row r="6" spans="1:4" ht="15" customHeight="1">
      <c r="A6" s="27" t="s">
        <v>170</v>
      </c>
      <c r="B6" s="35"/>
      <c r="C6" s="35"/>
      <c r="D6" s="55">
        <f>D7+D10</f>
        <v>211.4</v>
      </c>
    </row>
    <row r="7" spans="1:4" ht="15" customHeight="1">
      <c r="A7" s="27"/>
      <c r="B7" s="36" t="s">
        <v>110</v>
      </c>
      <c r="C7" s="36" t="s">
        <v>111</v>
      </c>
      <c r="D7" s="55">
        <v>23.4</v>
      </c>
    </row>
    <row r="8" spans="1:4" ht="15" customHeight="1">
      <c r="A8" s="27"/>
      <c r="B8" s="36" t="s">
        <v>112</v>
      </c>
      <c r="C8" s="36" t="s">
        <v>113</v>
      </c>
      <c r="D8" s="55">
        <v>12.9</v>
      </c>
    </row>
    <row r="9" spans="1:4" ht="15" customHeight="1">
      <c r="A9" s="27"/>
      <c r="B9" s="36" t="s">
        <v>114</v>
      </c>
      <c r="C9" s="36" t="s">
        <v>115</v>
      </c>
      <c r="D9" s="55">
        <v>10.5</v>
      </c>
    </row>
    <row r="10" spans="1:4" ht="15" customHeight="1">
      <c r="A10" s="27"/>
      <c r="B10" s="36" t="s">
        <v>116</v>
      </c>
      <c r="C10" s="36" t="s">
        <v>117</v>
      </c>
      <c r="D10" s="43">
        <v>188</v>
      </c>
    </row>
    <row r="11" spans="1:4" ht="50.25" customHeight="1">
      <c r="A11" s="79"/>
      <c r="B11" s="79"/>
      <c r="C11" s="79"/>
      <c r="D11" s="79"/>
    </row>
  </sheetData>
  <sheetProtection password="ED9D" sheet="1" objects="1" scenarios="1"/>
  <mergeCells count="2">
    <mergeCell ref="A2:D2"/>
    <mergeCell ref="A11:D11"/>
  </mergeCells>
  <phoneticPr fontId="2"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A1:H10"/>
  <sheetViews>
    <sheetView tabSelected="1" workbookViewId="0">
      <selection activeCell="B16" sqref="B16"/>
    </sheetView>
  </sheetViews>
  <sheetFormatPr defaultRowHeight="14.25"/>
  <cols>
    <col min="1" max="1" width="18" customWidth="1"/>
    <col min="3" max="3" width="11.75" customWidth="1"/>
    <col min="4" max="4" width="8.625" customWidth="1"/>
    <col min="5" max="5" width="7.625" customWidth="1"/>
    <col min="6" max="6" width="8" customWidth="1"/>
    <col min="7" max="7" width="7.5" customWidth="1"/>
    <col min="8" max="8" width="9.25" customWidth="1"/>
  </cols>
  <sheetData>
    <row r="1" spans="1:8" ht="22.5" customHeight="1">
      <c r="A1" t="s">
        <v>118</v>
      </c>
    </row>
    <row r="2" spans="1:8" ht="20.25">
      <c r="A2" s="100" t="s">
        <v>119</v>
      </c>
      <c r="B2" s="100"/>
      <c r="C2" s="100"/>
      <c r="D2" s="100"/>
      <c r="E2" s="100"/>
      <c r="F2" s="100"/>
      <c r="G2" s="100"/>
      <c r="H2" s="100"/>
    </row>
    <row r="3" spans="1:8">
      <c r="A3" s="16"/>
      <c r="B3" s="37"/>
      <c r="C3" s="37"/>
      <c r="D3" s="37"/>
      <c r="E3" s="37"/>
      <c r="F3" s="37"/>
      <c r="G3" s="38"/>
      <c r="H3" s="38" t="s">
        <v>2</v>
      </c>
    </row>
    <row r="4" spans="1:8" ht="33.75" customHeight="1">
      <c r="A4" s="101" t="s">
        <v>37</v>
      </c>
      <c r="B4" s="101" t="s">
        <v>120</v>
      </c>
      <c r="C4" s="102" t="s">
        <v>121</v>
      </c>
      <c r="D4" s="102" t="s">
        <v>122</v>
      </c>
      <c r="E4" s="102" t="s">
        <v>123</v>
      </c>
      <c r="F4" s="104" t="s">
        <v>124</v>
      </c>
      <c r="G4" s="105"/>
      <c r="H4" s="106"/>
    </row>
    <row r="5" spans="1:8" ht="31.5" customHeight="1">
      <c r="A5" s="101"/>
      <c r="B5" s="101"/>
      <c r="C5" s="103"/>
      <c r="D5" s="103"/>
      <c r="E5" s="103"/>
      <c r="F5" s="40" t="s">
        <v>125</v>
      </c>
      <c r="G5" s="40" t="s">
        <v>126</v>
      </c>
      <c r="H5" s="40" t="s">
        <v>127</v>
      </c>
    </row>
    <row r="6" spans="1:8" ht="20.100000000000001" customHeight="1">
      <c r="A6" s="97" t="s">
        <v>169</v>
      </c>
      <c r="B6" s="39" t="s">
        <v>128</v>
      </c>
      <c r="C6" s="19">
        <f>E6+F6</f>
        <v>37.03</v>
      </c>
      <c r="D6" s="41"/>
      <c r="E6" s="19">
        <v>11.92</v>
      </c>
      <c r="F6" s="19">
        <v>25.11</v>
      </c>
      <c r="G6" s="19"/>
      <c r="H6" s="19">
        <v>25.11</v>
      </c>
    </row>
    <row r="7" spans="1:8" ht="20.100000000000001" customHeight="1">
      <c r="A7" s="97"/>
      <c r="B7" s="39" t="s">
        <v>129</v>
      </c>
      <c r="C7" s="19">
        <f>E7+F7</f>
        <v>19.009999999999998</v>
      </c>
      <c r="D7" s="41"/>
      <c r="E7" s="19">
        <f>1.51+8</f>
        <v>9.51</v>
      </c>
      <c r="F7" s="54">
        <f>H7</f>
        <v>9.5</v>
      </c>
      <c r="G7" s="19"/>
      <c r="H7" s="54">
        <f>7+2.5</f>
        <v>9.5</v>
      </c>
    </row>
    <row r="8" spans="1:8" ht="20.100000000000001" customHeight="1">
      <c r="A8" s="98" t="s">
        <v>188</v>
      </c>
      <c r="B8" s="39" t="s">
        <v>128</v>
      </c>
      <c r="C8" s="19">
        <f>E8+F8</f>
        <v>37.03</v>
      </c>
      <c r="D8" s="41"/>
      <c r="E8" s="19">
        <v>11.92</v>
      </c>
      <c r="F8" s="19">
        <v>25.11</v>
      </c>
      <c r="G8" s="19"/>
      <c r="H8" s="19">
        <v>25.11</v>
      </c>
    </row>
    <row r="9" spans="1:8" ht="20.100000000000001" customHeight="1">
      <c r="A9" s="99"/>
      <c r="B9" s="39" t="s">
        <v>129</v>
      </c>
      <c r="C9" s="19">
        <f>E9+F9</f>
        <v>19.009999999999998</v>
      </c>
      <c r="D9" s="41"/>
      <c r="E9" s="19">
        <f>1.51+8</f>
        <v>9.51</v>
      </c>
      <c r="F9" s="54">
        <f>H9</f>
        <v>9.5</v>
      </c>
      <c r="G9" s="19"/>
      <c r="H9" s="54">
        <f>7+2.5</f>
        <v>9.5</v>
      </c>
    </row>
    <row r="10" spans="1:8" ht="46.5" customHeight="1">
      <c r="A10" s="79" t="s">
        <v>189</v>
      </c>
      <c r="B10" s="79"/>
      <c r="C10" s="79"/>
      <c r="D10" s="79"/>
      <c r="E10" s="79"/>
      <c r="F10" s="79"/>
      <c r="G10" s="79"/>
      <c r="H10" s="79"/>
    </row>
  </sheetData>
  <sheetProtection password="ED9D" sheet="1" objects="1" scenarios="1"/>
  <mergeCells count="10">
    <mergeCell ref="A10:H10"/>
    <mergeCell ref="A6:A7"/>
    <mergeCell ref="A8:A9"/>
    <mergeCell ref="A2:H2"/>
    <mergeCell ref="A4:A5"/>
    <mergeCell ref="B4:B5"/>
    <mergeCell ref="C4:C5"/>
    <mergeCell ref="D4:D5"/>
    <mergeCell ref="E4:E5"/>
    <mergeCell ref="F4:H4"/>
  </mergeCells>
  <phoneticPr fontId="2"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工作表</vt:lpstr>
      </vt:variant>
      <vt:variant>
        <vt:i4>7</vt:i4>
      </vt:variant>
    </vt:vector>
  </HeadingPairs>
  <TitlesOfParts>
    <vt:vector size="7" baseType="lpstr">
      <vt:lpstr>表1收支预算总表</vt:lpstr>
      <vt:lpstr>表2收入预算表</vt:lpstr>
      <vt:lpstr>表3支出预算表</vt:lpstr>
      <vt:lpstr>表4基本支出预算表</vt:lpstr>
      <vt:lpstr>表5项目支出预算表</vt:lpstr>
      <vt:lpstr>表6政府采购预算表</vt:lpstr>
      <vt:lpstr>表7三公经费预算表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ᢘۙ&amp;</cp:lastModifiedBy>
  <cp:lastPrinted>2015-03-17T07:20:47Z</cp:lastPrinted>
  <dcterms:created xsi:type="dcterms:W3CDTF">2015-03-12T03:08:09Z</dcterms:created>
  <dcterms:modified xsi:type="dcterms:W3CDTF">2015-07-03T02:31:07Z</dcterms:modified>
</cp:coreProperties>
</file>